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https://aisdskylink.sharepoint.com/sites/NSSWholeTeam/Shared Documents/ERATE/Y24 2021 2022/RFP/21RFP059 Campus Distribution Switches/"/>
    </mc:Choice>
  </mc:AlternateContent>
  <xr:revisionPtr revIDLastSave="129" documentId="8_{895A283E-CD0A-4897-8A15-592F99B68BEC}" xr6:coauthVersionLast="41" xr6:coauthVersionMax="45" xr10:uidLastSave="{56C54A07-70B2-4E08-B983-A9BD483A42DA}"/>
  <bookViews>
    <workbookView xWindow="-120" yWindow="-120" windowWidth="29040" windowHeight="15840" xr2:uid="{C0C81C89-3E9D-457D-B30E-9615E2EB721D}"/>
  </bookViews>
  <sheets>
    <sheet name="Section 1 - Core Device - 9500" sheetId="15" r:id="rId1"/>
    <sheet name="Section 2 - Unit Cost" sheetId="16" r:id="rId2"/>
  </sheets>
  <definedNames>
    <definedName name="_xlnm.Print_Area" localSheetId="0">'Section 1 - Core Device - 9500'!$A$6:$AB$42</definedName>
    <definedName name="_xlnm.Print_Area" localSheetId="1">'Section 2 - Unit Cost'!$B$1:$K$41</definedName>
    <definedName name="_xlnm.Print_Titles" localSheetId="0">'Section 1 - Core Device - 9500'!$6:$10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39" i="15" l="1"/>
  <c r="AB40" i="15" s="1"/>
  <c r="AA39" i="15"/>
  <c r="AA40" i="15" s="1"/>
  <c r="W39" i="15"/>
  <c r="W40" i="15" s="1"/>
  <c r="V39" i="15"/>
  <c r="V40" i="15" s="1"/>
  <c r="T39" i="15"/>
  <c r="T40" i="15" s="1"/>
  <c r="S39" i="15"/>
  <c r="S40" i="15" s="1"/>
  <c r="R39" i="15"/>
  <c r="R40" i="15" s="1"/>
  <c r="Q39" i="15"/>
  <c r="Q40" i="15" s="1"/>
  <c r="P39" i="15"/>
  <c r="M39" i="15"/>
  <c r="M40" i="15" s="1"/>
  <c r="J39" i="15"/>
  <c r="J40" i="15" s="1"/>
  <c r="P40" i="15"/>
  <c r="Y25" i="15" l="1"/>
  <c r="X25" i="15"/>
  <c r="Z25" i="15" s="1"/>
  <c r="Y38" i="15"/>
  <c r="Y37" i="15"/>
  <c r="X37" i="15"/>
  <c r="Y36" i="15"/>
  <c r="I36" i="15"/>
  <c r="I37" i="15"/>
  <c r="I38" i="15"/>
  <c r="F39" i="15"/>
  <c r="E39" i="15"/>
  <c r="X38" i="15" l="1"/>
  <c r="X36" i="15"/>
  <c r="O31" i="15" l="1"/>
  <c r="N31" i="15"/>
  <c r="L31" i="15"/>
  <c r="U31" i="15" s="1"/>
  <c r="K31" i="15"/>
  <c r="U32" i="15"/>
  <c r="Y32" i="15"/>
  <c r="X32" i="15"/>
  <c r="O28" i="15"/>
  <c r="Y28" i="15"/>
  <c r="L28" i="15"/>
  <c r="U28" i="15" s="1"/>
  <c r="K28" i="15"/>
  <c r="L25" i="15"/>
  <c r="U25" i="15" s="1"/>
  <c r="K25" i="15"/>
  <c r="O22" i="15"/>
  <c r="Y22" i="15"/>
  <c r="L22" i="15"/>
  <c r="U22" i="15" s="1"/>
  <c r="K22" i="15"/>
  <c r="X22" i="15"/>
  <c r="Y20" i="15"/>
  <c r="X20" i="15"/>
  <c r="Y19" i="15"/>
  <c r="X19" i="15"/>
  <c r="Z32" i="15" l="1"/>
  <c r="Z20" i="15"/>
  <c r="Z19" i="15"/>
  <c r="I31" i="15"/>
  <c r="X31" i="15"/>
  <c r="Y31" i="15"/>
  <c r="I28" i="15"/>
  <c r="N28" i="15"/>
  <c r="X28" i="15"/>
  <c r="Z28" i="15" s="1"/>
  <c r="Z22" i="15"/>
  <c r="I22" i="15"/>
  <c r="N22" i="15"/>
  <c r="K11" i="15"/>
  <c r="Z31" i="15" l="1"/>
  <c r="K8" i="15" l="1"/>
  <c r="L8" i="15"/>
  <c r="O8" i="15"/>
  <c r="X9" i="15"/>
  <c r="K9" i="15"/>
  <c r="L9" i="15"/>
  <c r="U9" i="15" s="1"/>
  <c r="N9" i="15"/>
  <c r="L11" i="15"/>
  <c r="U11" i="15" s="1"/>
  <c r="N11" i="15"/>
  <c r="O11" i="15"/>
  <c r="X13" i="15"/>
  <c r="K13" i="15"/>
  <c r="L13" i="15"/>
  <c r="U13" i="15" s="1"/>
  <c r="O13" i="15"/>
  <c r="K14" i="15"/>
  <c r="L14" i="15"/>
  <c r="U14" i="15" s="1"/>
  <c r="O14" i="15"/>
  <c r="K16" i="15"/>
  <c r="L16" i="15"/>
  <c r="O16" i="15"/>
  <c r="K17" i="15"/>
  <c r="L17" i="15"/>
  <c r="U17" i="15" s="1"/>
  <c r="O17" i="15"/>
  <c r="X18" i="15"/>
  <c r="K18" i="15"/>
  <c r="L18" i="15"/>
  <c r="U18" i="15" s="1"/>
  <c r="O18" i="15"/>
  <c r="K21" i="15"/>
  <c r="L21" i="15"/>
  <c r="U21" i="15" s="1"/>
  <c r="O21" i="15"/>
  <c r="K23" i="15"/>
  <c r="L23" i="15"/>
  <c r="U23" i="15" s="1"/>
  <c r="N23" i="15"/>
  <c r="O23" i="15"/>
  <c r="K24" i="15"/>
  <c r="L24" i="15"/>
  <c r="U24" i="15" s="1"/>
  <c r="O24" i="15"/>
  <c r="K26" i="15"/>
  <c r="L26" i="15"/>
  <c r="U26" i="15" s="1"/>
  <c r="N26" i="15"/>
  <c r="O26" i="15"/>
  <c r="K27" i="15"/>
  <c r="L27" i="15"/>
  <c r="U27" i="15" s="1"/>
  <c r="O27" i="15"/>
  <c r="K29" i="15"/>
  <c r="L29" i="15"/>
  <c r="U29" i="15" s="1"/>
  <c r="O29" i="15"/>
  <c r="K30" i="15"/>
  <c r="L30" i="15"/>
  <c r="U30" i="15" s="1"/>
  <c r="O30" i="15"/>
  <c r="X33" i="15"/>
  <c r="K33" i="15"/>
  <c r="L33" i="15"/>
  <c r="U33" i="15" s="1"/>
  <c r="N33" i="15"/>
  <c r="O33" i="15"/>
  <c r="X34" i="15"/>
  <c r="K34" i="15"/>
  <c r="L34" i="15"/>
  <c r="U34" i="15" s="1"/>
  <c r="O34" i="15"/>
  <c r="X35" i="15"/>
  <c r="K35" i="15"/>
  <c r="L35" i="15"/>
  <c r="U35" i="15" s="1"/>
  <c r="N35" i="15"/>
  <c r="O35" i="15"/>
  <c r="L39" i="15" l="1"/>
  <c r="L40" i="15" s="1"/>
  <c r="O39" i="15"/>
  <c r="O40" i="15" s="1"/>
  <c r="K39" i="15"/>
  <c r="K40" i="15" s="1"/>
  <c r="U16" i="15"/>
  <c r="N8" i="15"/>
  <c r="U8" i="15"/>
  <c r="Y33" i="15"/>
  <c r="Z33" i="15" s="1"/>
  <c r="X29" i="15"/>
  <c r="X16" i="15"/>
  <c r="Y29" i="15"/>
  <c r="N29" i="15"/>
  <c r="N24" i="15"/>
  <c r="Y24" i="15"/>
  <c r="Y17" i="15"/>
  <c r="N17" i="15"/>
  <c r="X30" i="15"/>
  <c r="X23" i="15"/>
  <c r="Y13" i="15"/>
  <c r="Z13" i="15" s="1"/>
  <c r="N13" i="15"/>
  <c r="Y27" i="15"/>
  <c r="N27" i="15"/>
  <c r="X24" i="15"/>
  <c r="N21" i="15"/>
  <c r="Y16" i="15"/>
  <c r="N16" i="15"/>
  <c r="Y30" i="15"/>
  <c r="N30" i="15"/>
  <c r="X27" i="15"/>
  <c r="Y14" i="15"/>
  <c r="N14" i="15"/>
  <c r="Y35" i="15"/>
  <c r="Z35" i="15" s="1"/>
  <c r="Y34" i="15"/>
  <c r="Z34" i="15" s="1"/>
  <c r="N34" i="15"/>
  <c r="Y26" i="15"/>
  <c r="Y18" i="15"/>
  <c r="N18" i="15"/>
  <c r="X17" i="15"/>
  <c r="X14" i="15"/>
  <c r="Y9" i="15"/>
  <c r="Z9" i="15" s="1"/>
  <c r="X26" i="15"/>
  <c r="I26" i="15"/>
  <c r="I24" i="15"/>
  <c r="I23" i="15"/>
  <c r="I17" i="15"/>
  <c r="I14" i="15"/>
  <c r="I9" i="15"/>
  <c r="I34" i="15"/>
  <c r="I30" i="15"/>
  <c r="I27" i="15"/>
  <c r="I21" i="15"/>
  <c r="I16" i="15"/>
  <c r="I13" i="15"/>
  <c r="Y23" i="15"/>
  <c r="I35" i="15"/>
  <c r="I33" i="15"/>
  <c r="I29" i="15"/>
  <c r="I18" i="15"/>
  <c r="I11" i="15"/>
  <c r="I8" i="15"/>
  <c r="Y21" i="15"/>
  <c r="X21" i="15"/>
  <c r="Y11" i="15"/>
  <c r="X11" i="15"/>
  <c r="Y8" i="15"/>
  <c r="X8" i="15"/>
  <c r="U39" i="15" l="1"/>
  <c r="U40" i="15" s="1"/>
  <c r="Z29" i="15"/>
  <c r="Z14" i="15"/>
  <c r="N12" i="15"/>
  <c r="Z30" i="15"/>
  <c r="Z26" i="15"/>
  <c r="Z18" i="15"/>
  <c r="Z23" i="15"/>
  <c r="Z16" i="15"/>
  <c r="Z21" i="15"/>
  <c r="Z17" i="15"/>
  <c r="Z27" i="15"/>
  <c r="Z24" i="15"/>
  <c r="I12" i="15"/>
  <c r="Z11" i="15"/>
  <c r="X12" i="15"/>
  <c r="Z8" i="15"/>
  <c r="H40" i="15"/>
  <c r="N10" i="15" l="1"/>
  <c r="N39" i="15" s="1"/>
  <c r="N40" i="15" s="1"/>
  <c r="Y12" i="15"/>
  <c r="Z12" i="15" s="1"/>
  <c r="I10" i="15"/>
  <c r="I39" i="15" s="1"/>
  <c r="I40" i="15" s="1"/>
  <c r="X10" i="15"/>
  <c r="X39" i="15" s="1"/>
  <c r="X40" i="15" s="1"/>
  <c r="Y10" i="15"/>
  <c r="Y39" i="15" l="1"/>
  <c r="Y40" i="15" s="1"/>
  <c r="Z10" i="15"/>
  <c r="Z39" i="15" s="1"/>
  <c r="Z40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Judice</author>
  </authors>
  <commentList>
    <comment ref="J6" authorId="0" shapeId="0" xr:uid="{13E28869-E3D6-4959-9B6C-C8AE44295E23}">
      <text>
        <r>
          <rPr>
            <b/>
            <sz val="9"/>
            <color indexed="81"/>
            <rFont val="Tahoma"/>
            <family val="2"/>
          </rPr>
          <t>John Judice:</t>
        </r>
        <r>
          <rPr>
            <sz val="9"/>
            <color indexed="81"/>
            <rFont val="Tahoma"/>
            <family val="2"/>
          </rPr>
          <t xml:space="preserve">
2 power supplies required not redundant
</t>
        </r>
      </text>
    </comment>
    <comment ref="K6" authorId="0" shapeId="0" xr:uid="{9679D9E5-7E91-4399-A7B3-31826D13EB88}">
      <text>
        <r>
          <rPr>
            <b/>
            <sz val="9"/>
            <color indexed="81"/>
            <rFont val="Tahoma"/>
            <family val="2"/>
          </rPr>
          <t>John Judice:</t>
        </r>
        <r>
          <rPr>
            <sz val="9"/>
            <color indexed="81"/>
            <rFont val="Tahoma"/>
            <family val="2"/>
          </rPr>
          <t xml:space="preserve">
2 LR optics for REP ring. </t>
        </r>
      </text>
    </comment>
    <comment ref="L6" authorId="0" shapeId="0" xr:uid="{EFC80724-4B02-4DE6-A20D-CE7A75BAF0CF}">
      <text>
        <r>
          <rPr>
            <b/>
            <sz val="9"/>
            <color indexed="81"/>
            <rFont val="Tahoma"/>
            <family val="2"/>
          </rPr>
          <t>John Judice:</t>
        </r>
        <r>
          <rPr>
            <sz val="9"/>
            <color indexed="81"/>
            <rFont val="Tahoma"/>
            <family val="2"/>
          </rPr>
          <t xml:space="preserve">
planning to reuse existing optics MDF-IDF/portable need 2 additional for MDF side/IDF</t>
        </r>
      </text>
    </comment>
    <comment ref="M6" authorId="0" shapeId="0" xr:uid="{AEC1D0D0-02E3-43D4-B7DF-F001C291BAC2}">
      <text>
        <r>
          <rPr>
            <b/>
            <sz val="9"/>
            <color indexed="81"/>
            <rFont val="Tahoma"/>
            <family val="2"/>
          </rPr>
          <t>John Judice:</t>
        </r>
        <r>
          <rPr>
            <sz val="9"/>
            <color indexed="81"/>
            <rFont val="Tahoma"/>
            <family val="2"/>
          </rPr>
          <t xml:space="preserve">
For &lt; 16 ports</t>
        </r>
      </text>
    </comment>
    <comment ref="O6" authorId="0" shapeId="0" xr:uid="{A920EA42-B937-4699-ABD5-67EBF2C19625}">
      <text>
        <r>
          <rPr>
            <b/>
            <sz val="9"/>
            <color indexed="81"/>
            <rFont val="Tahoma"/>
            <family val="2"/>
          </rPr>
          <t>John Judice:</t>
        </r>
        <r>
          <rPr>
            <sz val="9"/>
            <color indexed="81"/>
            <rFont val="Tahoma"/>
            <family val="2"/>
          </rPr>
          <t xml:space="preserve">
to add 8 pts to units for 40pt or 16pt</t>
        </r>
      </text>
    </comment>
    <comment ref="T6" authorId="0" shapeId="0" xr:uid="{A7FAAC7F-A3CA-4397-BA55-62CE993B8CC3}">
      <text>
        <r>
          <rPr>
            <b/>
            <sz val="9"/>
            <color indexed="81"/>
            <rFont val="Tahoma"/>
            <family val="2"/>
          </rPr>
          <t>John Judice:</t>
        </r>
        <r>
          <rPr>
            <sz val="9"/>
            <color indexed="81"/>
            <rFont val="Tahoma"/>
            <family val="2"/>
          </rPr>
          <t xml:space="preserve">
DAC cable for MDF REP switch loop - 2
</t>
        </r>
      </text>
    </comment>
    <comment ref="U6" authorId="0" shapeId="0" xr:uid="{8C35AC8F-4ACB-4517-BAF9-8868B4CD1DB8}">
      <text>
        <r>
          <rPr>
            <b/>
            <sz val="9"/>
            <color indexed="81"/>
            <rFont val="Tahoma"/>
            <family val="2"/>
          </rPr>
          <t>John Judice:</t>
        </r>
        <r>
          <rPr>
            <sz val="9"/>
            <color indexed="81"/>
            <rFont val="Tahoma"/>
            <family val="2"/>
          </rPr>
          <t xml:space="preserve">
2/STACK + 1 Portable</t>
        </r>
      </text>
    </comment>
    <comment ref="V6" authorId="0" shapeId="0" xr:uid="{295612C2-B8C9-4AF5-B9B6-28DE2EA67E4D}">
      <text>
        <r>
          <rPr>
            <b/>
            <sz val="9"/>
            <color indexed="81"/>
            <rFont val="Tahoma"/>
            <family val="2"/>
          </rPr>
          <t>John Judice:</t>
        </r>
        <r>
          <rPr>
            <sz val="9"/>
            <color indexed="81"/>
            <rFont val="Tahoma"/>
            <family val="2"/>
          </rPr>
          <t xml:space="preserve">
2/STACK + 1 Portable</t>
        </r>
      </text>
    </comment>
    <comment ref="W6" authorId="0" shapeId="0" xr:uid="{42FC949E-F6D0-43AC-AB69-FFEA7593FE97}">
      <text>
        <r>
          <rPr>
            <b/>
            <sz val="9"/>
            <color indexed="81"/>
            <rFont val="Tahoma"/>
            <family val="2"/>
          </rPr>
          <t>John Judice:</t>
        </r>
        <r>
          <rPr>
            <sz val="9"/>
            <color indexed="81"/>
            <rFont val="Tahoma"/>
            <family val="2"/>
          </rPr>
          <t xml:space="preserve">
usb console cable 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Judice</author>
  </authors>
  <commentList>
    <comment ref="C10" authorId="0" shapeId="0" xr:uid="{8736F42B-6E7B-4EAD-82A6-8B05C9FEB3F2}">
      <text>
        <r>
          <rPr>
            <b/>
            <sz val="9"/>
            <color indexed="81"/>
            <rFont val="Tahoma"/>
            <family val="2"/>
          </rPr>
          <t>John Judice:</t>
        </r>
        <r>
          <rPr>
            <sz val="9"/>
            <color indexed="81"/>
            <rFont val="Tahoma"/>
            <family val="2"/>
          </rPr>
          <t xml:space="preserve">
2 power supplies required not redundant
</t>
        </r>
      </text>
    </comment>
    <comment ref="C11" authorId="0" shapeId="0" xr:uid="{5BD8D823-BB5E-4871-AE22-F1408A3B584C}">
      <text>
        <r>
          <rPr>
            <b/>
            <sz val="9"/>
            <color indexed="81"/>
            <rFont val="Tahoma"/>
            <family val="2"/>
          </rPr>
          <t>John Judice:</t>
        </r>
        <r>
          <rPr>
            <sz val="9"/>
            <color indexed="81"/>
            <rFont val="Tahoma"/>
            <family val="2"/>
          </rPr>
          <t xml:space="preserve">
2 LR optics for REP ring. </t>
        </r>
      </text>
    </comment>
    <comment ref="C12" authorId="0" shapeId="0" xr:uid="{40248164-6CC3-498A-B33F-0C05D1A3A28C}">
      <text>
        <r>
          <rPr>
            <b/>
            <sz val="9"/>
            <color indexed="81"/>
            <rFont val="Tahoma"/>
            <family val="2"/>
          </rPr>
          <t>John Judice:</t>
        </r>
        <r>
          <rPr>
            <sz val="9"/>
            <color indexed="81"/>
            <rFont val="Tahoma"/>
            <family val="2"/>
          </rPr>
          <t xml:space="preserve">
planning to reuse existing optics MDF-IDF/portable need 2 additional for MDF side/IDF</t>
        </r>
      </text>
    </comment>
    <comment ref="C13" authorId="0" shapeId="0" xr:uid="{99BB0835-698B-4F21-B5E7-46D7B33336F7}">
      <text>
        <r>
          <rPr>
            <b/>
            <sz val="9"/>
            <color indexed="81"/>
            <rFont val="Tahoma"/>
            <family val="2"/>
          </rPr>
          <t>John Judice:</t>
        </r>
        <r>
          <rPr>
            <sz val="9"/>
            <color indexed="81"/>
            <rFont val="Tahoma"/>
            <family val="2"/>
          </rPr>
          <t xml:space="preserve">
for new campuses with SM to IDFs, portables</t>
        </r>
      </text>
    </comment>
    <comment ref="C18" authorId="0" shapeId="0" xr:uid="{EB4C1526-0643-472A-A10A-C581A4DE78E0}">
      <text>
        <r>
          <rPr>
            <b/>
            <sz val="9"/>
            <color indexed="81"/>
            <rFont val="Tahoma"/>
            <family val="2"/>
          </rPr>
          <t>John Judice:</t>
        </r>
        <r>
          <rPr>
            <sz val="9"/>
            <color indexed="81"/>
            <rFont val="Tahoma"/>
            <family val="2"/>
          </rPr>
          <t xml:space="preserve">
to add 8 pts to units for 40pt or 16pt</t>
        </r>
      </text>
    </comment>
  </commentList>
</comments>
</file>

<file path=xl/sharedStrings.xml><?xml version="1.0" encoding="utf-8"?>
<sst xmlns="http://schemas.openxmlformats.org/spreadsheetml/2006/main" count="255" uniqueCount="130">
  <si>
    <t>Campus</t>
  </si>
  <si>
    <t>Model</t>
  </si>
  <si>
    <t>Expansion Card</t>
  </si>
  <si>
    <t>SFP-10G-LR-S</t>
  </si>
  <si>
    <t>SFP-10G-SR-S</t>
  </si>
  <si>
    <t>Current Switch</t>
  </si>
  <si>
    <t>C9500-40X-EDU</t>
  </si>
  <si>
    <t>C9500-DNA-A-3Y</t>
  </si>
  <si>
    <t>PWR-C4-950WAC-R/2</t>
  </si>
  <si>
    <t>SFP-10G-LR-S=</t>
  </si>
  <si>
    <t>C9500-16X</t>
  </si>
  <si>
    <t>C9500-DNA-L-A-3Y</t>
  </si>
  <si>
    <t>C9500-NM-8X</t>
  </si>
  <si>
    <t>SFP-H10GB-CU1M=</t>
  </si>
  <si>
    <t>LC-ST JUMPER (3M,MM)</t>
  </si>
  <si>
    <t>LC-ST JUMPER (10M,SM)</t>
  </si>
  <si>
    <t>CAB-CONSOLE-USB</t>
  </si>
  <si>
    <t>CON-SNT-C9500-4X</t>
  </si>
  <si>
    <t>CON-SNT-C950DU16</t>
  </si>
  <si>
    <t xml:space="preserve"> PROJECT MANAGEMENT</t>
  </si>
  <si>
    <t>Andrews ES</t>
  </si>
  <si>
    <t>Andrews</t>
  </si>
  <si>
    <t>WS-C9500-16X</t>
  </si>
  <si>
    <t>C4506E</t>
  </si>
  <si>
    <t>Brooke ES</t>
  </si>
  <si>
    <t>Brooke</t>
  </si>
  <si>
    <t>Bus Terminal - Southeast (247)</t>
  </si>
  <si>
    <t>SE Bus Barn</t>
  </si>
  <si>
    <t/>
  </si>
  <si>
    <t>Campbell ES</t>
  </si>
  <si>
    <t>Campbell</t>
  </si>
  <si>
    <t>Coy Facility</t>
  </si>
  <si>
    <t>Allan</t>
  </si>
  <si>
    <t>Cunningham ES</t>
  </si>
  <si>
    <t>Cunningham</t>
  </si>
  <si>
    <t>Dawson ES</t>
  </si>
  <si>
    <t>Dawson</t>
  </si>
  <si>
    <t>Eastside Memorial</t>
  </si>
  <si>
    <t>WS-C9500-40X</t>
  </si>
  <si>
    <t>C4510RE</t>
  </si>
  <si>
    <t>Joslin ES</t>
  </si>
  <si>
    <t>Joslin</t>
  </si>
  <si>
    <t>Linder ES</t>
  </si>
  <si>
    <t>Linder</t>
  </si>
  <si>
    <t>Metz ES</t>
  </si>
  <si>
    <t>Metz</t>
  </si>
  <si>
    <t>Navarro HS</t>
  </si>
  <si>
    <t>Northeaset ECHS</t>
  </si>
  <si>
    <t>Oak Springs ES</t>
  </si>
  <si>
    <t>Oak Springs</t>
  </si>
  <si>
    <t>Odom</t>
  </si>
  <si>
    <t>Ortega ES</t>
  </si>
  <si>
    <t>Ortega</t>
  </si>
  <si>
    <t>Pecan Springs ES</t>
  </si>
  <si>
    <t>Pecan Springs</t>
  </si>
  <si>
    <t>Pleasant Hill ES</t>
  </si>
  <si>
    <t>Reilly ES</t>
  </si>
  <si>
    <t>Reilly</t>
  </si>
  <si>
    <t>Rodriguez ES</t>
  </si>
  <si>
    <t>Rodriguez</t>
  </si>
  <si>
    <t xml:space="preserve">Saegert </t>
  </si>
  <si>
    <t>Saegert</t>
  </si>
  <si>
    <t>C3600</t>
  </si>
  <si>
    <t>Sims ES</t>
  </si>
  <si>
    <t>Sims</t>
  </si>
  <si>
    <t>St. Elmo ES</t>
  </si>
  <si>
    <t>St. Elmo</t>
  </si>
  <si>
    <t>Thompson ES</t>
  </si>
  <si>
    <t>Thompson</t>
  </si>
  <si>
    <t>Travis HS</t>
  </si>
  <si>
    <t>Travis</t>
  </si>
  <si>
    <t>Uphaus ECDS</t>
  </si>
  <si>
    <t>Uphaus</t>
  </si>
  <si>
    <t>Winn ES</t>
  </si>
  <si>
    <t>Winn</t>
  </si>
  <si>
    <t>Zavala ES</t>
  </si>
  <si>
    <t>Zavala</t>
  </si>
  <si>
    <t>Phoenix Center</t>
  </si>
  <si>
    <t>CTECC GAATN Room</t>
  </si>
  <si>
    <t xml:space="preserve">CAPS </t>
  </si>
  <si>
    <t xml:space="preserve">All services and products referenced are listed to establish minimum specifications for this RFP. Austin ISD will review and evaluate equivalent products submitted in response to this RFP. </t>
  </si>
  <si>
    <t>Note: C9300-48UN:
 each switcch needs second power supply.
Each switch needs one  C9300-NM-8X (8x10G Uplink Module)</t>
  </si>
  <si>
    <t xml:space="preserve"> SECTION 2. UNIT COST WORKSHEET</t>
  </si>
  <si>
    <t>MANUFACTURER</t>
  </si>
  <si>
    <t>PART #</t>
  </si>
  <si>
    <t>DESCRIPTION OF PRODUCT OR SERVICE</t>
  </si>
  <si>
    <t xml:space="preserve"> LIST COST - PER UNIT</t>
  </si>
  <si>
    <t>DISCOUNT - PER UNIT</t>
  </si>
  <si>
    <t>DISCOUNTED COST - PER UNIT</t>
  </si>
  <si>
    <t>Cisco</t>
  </si>
  <si>
    <t>Catalyst 9500 40-port 10G, K12</t>
  </si>
  <si>
    <t>C9500-NW-A-EDU</t>
  </si>
  <si>
    <t>C9500 Network Advantage, high-density license K12</t>
  </si>
  <si>
    <t>Cisco Catalyst 9500 DNA Advantage 3 Year License</t>
  </si>
  <si>
    <t>950W AC Config 4 Power Supply front to back cooling</t>
  </si>
  <si>
    <t>10GBASE-LR SFP Module, Enterprise-Class</t>
  </si>
  <si>
    <t>10GBASE-SR SFP Module, Enterprise-Class</t>
  </si>
  <si>
    <t>SFP-10G-LRM=</t>
  </si>
  <si>
    <t>10GBASE-LRM SFP Module</t>
  </si>
  <si>
    <t>SNTC-8X5XNBD Catalyst 9500 40-port 10G, K12</t>
  </si>
  <si>
    <t>C9500-16X-EDU</t>
  </si>
  <si>
    <t>Catalyst 9500 16-port 10G, K12</t>
  </si>
  <si>
    <t>C9500-NW-A-L-EDU</t>
  </si>
  <si>
    <t>Catalyst 9500 8 x 10GE Network Module</t>
  </si>
  <si>
    <t>SNTC-8X5XNBD Catalyst 9500 16-port 10G, K12</t>
  </si>
  <si>
    <t>Please add rows above for any additional items that will be needed for implementation of a comprehensive solution</t>
  </si>
  <si>
    <t>C9300-DNA-E-48-7Y</t>
  </si>
  <si>
    <t>C9300-48UN-EDU</t>
  </si>
  <si>
    <t>PWR-C5-1KWAC/2</t>
  </si>
  <si>
    <t>C9300-MM-8X</t>
  </si>
  <si>
    <t>INSTALL 9300 / 9500</t>
  </si>
  <si>
    <t xml:space="preserve">21RFP059 Campous Distribution Switches </t>
  </si>
  <si>
    <t>INSTALLION MATERIALS</t>
  </si>
  <si>
    <t>Add any additional columns as required to support your proposal. Modify any existing column with your part numbers and cost as necessary</t>
  </si>
  <si>
    <t>SECTION 1. CAMPUS COST ESTIMATE DETAILS</t>
  </si>
  <si>
    <t>Network Module Expansion Module For Catalyst 9300</t>
  </si>
  <si>
    <t>Cisco Catalyst 9300 DNA Advantage 7 Year License</t>
  </si>
  <si>
    <t>Cisco Catalyst 9300 Series 48-Port  5 Gbps UPOE ports (100M, 1, 2.5, 5G)</t>
  </si>
  <si>
    <t>Unit Cost</t>
  </si>
  <si>
    <t>Totals</t>
  </si>
  <si>
    <t>Bidder</t>
  </si>
  <si>
    <t>INSTALLATION</t>
  </si>
  <si>
    <t>PROJECT MGMT</t>
  </si>
  <si>
    <t>Project management costs for this project</t>
  </si>
  <si>
    <t>Installation and configuration costs for this equipment</t>
  </si>
  <si>
    <t>Any additional materials required for this project</t>
  </si>
  <si>
    <t>Add rows or Modify any row below as necessary for, anything your Proposal needs below.</t>
  </si>
  <si>
    <t>9300 PWR-C5-1KWAC/2</t>
  </si>
  <si>
    <t>9300 1000W AC Power Supply</t>
  </si>
  <si>
    <t>ADDITIONAL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</si>
</sst>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  <numFmt numFmtId="165" formatCode="0.00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6"/>
      <name val="Helv"/>
    </font>
    <font>
      <sz val="10"/>
      <name val="Verdana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4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38" fontId="8" fillId="2" borderId="0" applyNumberFormat="0" applyBorder="0" applyAlignment="0" applyProtection="0"/>
    <xf numFmtId="10" fontId="8" fillId="3" borderId="1" applyNumberFormat="0" applyBorder="0" applyAlignment="0" applyProtection="0"/>
    <xf numFmtId="165" fontId="9" fillId="0" borderId="0"/>
    <xf numFmtId="0" fontId="10" fillId="0" borderId="0"/>
    <xf numFmtId="0" fontId="7" fillId="0" borderId="0"/>
    <xf numFmtId="1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8" fillId="0" borderId="0"/>
    <xf numFmtId="0" fontId="1" fillId="0" borderId="0"/>
  </cellStyleXfs>
  <cellXfs count="82">
    <xf numFmtId="0" fontId="0" fillId="0" borderId="0" xfId="0"/>
    <xf numFmtId="0" fontId="1" fillId="0" borderId="0" xfId="1" applyAlignment="1">
      <alignment wrapText="1"/>
    </xf>
    <xf numFmtId="164" fontId="1" fillId="0" borderId="0" xfId="1" applyNumberFormat="1"/>
    <xf numFmtId="0" fontId="1" fillId="0" borderId="0" xfId="1"/>
    <xf numFmtId="0" fontId="1" fillId="0" borderId="0" xfId="1" applyFill="1"/>
    <xf numFmtId="0" fontId="0" fillId="0" borderId="0" xfId="0"/>
    <xf numFmtId="0" fontId="1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1" xfId="2" applyFont="1" applyFill="1" applyBorder="1"/>
    <xf numFmtId="0" fontId="1" fillId="0" borderId="0" xfId="1" applyFill="1" applyBorder="1" applyAlignment="1">
      <alignment horizontal="center"/>
    </xf>
    <xf numFmtId="0" fontId="1" fillId="0" borderId="0" xfId="1" applyFill="1" applyBorder="1"/>
    <xf numFmtId="41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1" fontId="1" fillId="0" borderId="0" xfId="1" applyNumberFormat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41" fontId="1" fillId="0" borderId="1" xfId="1" applyNumberFormat="1" applyFill="1" applyBorder="1" applyAlignment="1">
      <alignment horizontal="center"/>
    </xf>
    <xf numFmtId="1" fontId="1" fillId="0" borderId="1" xfId="1" applyNumberFormat="1" applyFill="1" applyBorder="1" applyAlignment="1">
      <alignment horizontal="center"/>
    </xf>
    <xf numFmtId="0" fontId="1" fillId="0" borderId="4" xfId="1" applyFill="1" applyBorder="1" applyAlignment="1">
      <alignment horizontal="center"/>
    </xf>
    <xf numFmtId="41" fontId="1" fillId="0" borderId="4" xfId="1" applyNumberFormat="1" applyFill="1" applyBorder="1" applyAlignment="1">
      <alignment horizontal="center"/>
    </xf>
    <xf numFmtId="0" fontId="6" fillId="0" borderId="1" xfId="1" applyFont="1" applyFill="1" applyBorder="1" applyAlignment="1">
      <alignment horizontal="center" wrapText="1"/>
    </xf>
    <xf numFmtId="0" fontId="13" fillId="0" borderId="0" xfId="15" applyFont="1"/>
    <xf numFmtId="1" fontId="13" fillId="0" borderId="0" xfId="15" applyNumberFormat="1" applyFont="1" applyAlignment="1">
      <alignment horizontal="center"/>
    </xf>
    <xf numFmtId="0" fontId="13" fillId="0" borderId="0" xfId="15" applyFont="1" applyAlignment="1">
      <alignment horizontal="center"/>
    </xf>
    <xf numFmtId="0" fontId="11" fillId="0" borderId="1" xfId="15" applyFont="1" applyBorder="1" applyAlignment="1">
      <alignment horizontal="center"/>
    </xf>
    <xf numFmtId="1" fontId="14" fillId="0" borderId="1" xfId="16" applyNumberFormat="1" applyFont="1" applyBorder="1" applyAlignment="1">
      <alignment horizontal="center" wrapText="1"/>
    </xf>
    <xf numFmtId="0" fontId="15" fillId="0" borderId="1" xfId="15" applyFont="1" applyBorder="1" applyAlignment="1">
      <alignment horizontal="center"/>
    </xf>
    <xf numFmtId="0" fontId="19" fillId="0" borderId="1" xfId="17" applyFont="1" applyBorder="1" applyAlignment="1">
      <alignment vertical="center" wrapText="1"/>
    </xf>
    <xf numFmtId="10" fontId="19" fillId="0" borderId="1" xfId="17" applyNumberFormat="1" applyFont="1" applyBorder="1" applyAlignment="1">
      <alignment vertical="center" wrapText="1"/>
    </xf>
    <xf numFmtId="0" fontId="18" fillId="0" borderId="1" xfId="17" applyFont="1" applyBorder="1" applyAlignment="1">
      <alignment vertical="center" wrapText="1"/>
    </xf>
    <xf numFmtId="1" fontId="16" fillId="0" borderId="1" xfId="16" applyNumberFormat="1" applyFont="1" applyBorder="1" applyAlignment="1">
      <alignment horizontal="center" wrapText="1"/>
    </xf>
    <xf numFmtId="0" fontId="16" fillId="0" borderId="0" xfId="16" applyFont="1" applyBorder="1" applyAlignment="1">
      <alignment horizontal="center" wrapText="1"/>
    </xf>
    <xf numFmtId="0" fontId="1" fillId="0" borderId="0" xfId="15" applyBorder="1" applyAlignment="1"/>
    <xf numFmtId="0" fontId="16" fillId="0" borderId="0" xfId="16" applyFont="1" applyBorder="1" applyAlignment="1">
      <alignment horizontal="center"/>
    </xf>
    <xf numFmtId="1" fontId="16" fillId="0" borderId="0" xfId="16" applyNumberFormat="1" applyFont="1" applyBorder="1" applyAlignment="1">
      <alignment horizontal="center"/>
    </xf>
    <xf numFmtId="0" fontId="16" fillId="0" borderId="0" xfId="16" applyFont="1" applyAlignment="1">
      <alignment horizontal="center"/>
    </xf>
    <xf numFmtId="1" fontId="16" fillId="0" borderId="0" xfId="16" applyNumberFormat="1" applyFont="1" applyAlignment="1">
      <alignment horizontal="center"/>
    </xf>
    <xf numFmtId="0" fontId="11" fillId="0" borderId="0" xfId="15" applyFont="1" applyBorder="1" applyAlignment="1">
      <alignment horizontal="center"/>
    </xf>
    <xf numFmtId="0" fontId="5" fillId="0" borderId="1" xfId="2" applyFont="1" applyFill="1" applyBorder="1" applyAlignment="1">
      <alignment wrapText="1"/>
    </xf>
    <xf numFmtId="41" fontId="1" fillId="0" borderId="2" xfId="1" applyNumberFormat="1" applyFill="1" applyBorder="1" applyAlignment="1">
      <alignment horizontal="center"/>
    </xf>
    <xf numFmtId="41" fontId="1" fillId="5" borderId="1" xfId="1" applyNumberFormat="1" applyFill="1" applyBorder="1" applyAlignment="1">
      <alignment horizontal="center"/>
    </xf>
    <xf numFmtId="0" fontId="1" fillId="0" borderId="0" xfId="15" applyAlignment="1">
      <alignment wrapText="1"/>
    </xf>
    <xf numFmtId="0" fontId="14" fillId="0" borderId="1" xfId="16" applyFont="1" applyBorder="1" applyAlignment="1">
      <alignment horizontal="center" wrapText="1"/>
    </xf>
    <xf numFmtId="0" fontId="11" fillId="0" borderId="0" xfId="15" applyFont="1" applyAlignment="1">
      <alignment horizontal="left" vertical="center" wrapText="1"/>
    </xf>
    <xf numFmtId="1" fontId="6" fillId="0" borderId="1" xfId="1" applyNumberFormat="1" applyFont="1" applyFill="1" applyBorder="1" applyAlignment="1">
      <alignment horizontal="center" wrapText="1"/>
    </xf>
    <xf numFmtId="1" fontId="1" fillId="0" borderId="2" xfId="1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1" fillId="0" borderId="1" xfId="1" applyNumberFormat="1" applyFill="1" applyBorder="1" applyAlignment="1">
      <alignment horizontal="center"/>
    </xf>
    <xf numFmtId="1" fontId="1" fillId="0" borderId="4" xfId="1" applyNumberFormat="1" applyFill="1" applyBorder="1" applyAlignment="1">
      <alignment horizontal="center"/>
    </xf>
    <xf numFmtId="0" fontId="11" fillId="0" borderId="0" xfId="15" applyFont="1" applyAlignment="1">
      <alignment horizontal="left" vertical="center" wrapText="1"/>
    </xf>
    <xf numFmtId="0" fontId="1" fillId="0" borderId="0" xfId="15" applyAlignment="1">
      <alignment wrapText="1"/>
    </xf>
    <xf numFmtId="0" fontId="5" fillId="0" borderId="0" xfId="2" applyFont="1" applyFill="1" applyBorder="1" applyAlignment="1">
      <alignment horizontal="left" wrapText="1"/>
    </xf>
    <xf numFmtId="0" fontId="16" fillId="0" borderId="1" xfId="16" applyFont="1" applyBorder="1" applyAlignment="1">
      <alignment horizontal="center" wrapText="1"/>
    </xf>
    <xf numFmtId="0" fontId="17" fillId="0" borderId="1" xfId="15" applyFont="1" applyBorder="1" applyAlignment="1"/>
    <xf numFmtId="0" fontId="14" fillId="0" borderId="1" xfId="16" applyFont="1" applyBorder="1" applyAlignment="1">
      <alignment horizontal="center" wrapText="1"/>
    </xf>
    <xf numFmtId="0" fontId="12" fillId="0" borderId="1" xfId="15" applyFont="1" applyBorder="1" applyAlignment="1"/>
    <xf numFmtId="0" fontId="11" fillId="0" borderId="0" xfId="15" applyFont="1" applyAlignment="1">
      <alignment horizontal="center" vertical="center" wrapText="1"/>
    </xf>
    <xf numFmtId="0" fontId="14" fillId="0" borderId="0" xfId="16" applyFont="1" applyAlignment="1">
      <alignment horizontal="left"/>
    </xf>
    <xf numFmtId="0" fontId="14" fillId="0" borderId="0" xfId="16" applyFont="1" applyBorder="1" applyAlignment="1">
      <alignment horizontal="center" wrapText="1"/>
    </xf>
    <xf numFmtId="0" fontId="2" fillId="0" borderId="0" xfId="15" applyFont="1" applyBorder="1" applyAlignment="1"/>
    <xf numFmtId="0" fontId="21" fillId="0" borderId="0" xfId="15" applyFont="1" applyAlignment="1">
      <alignment horizontal="center"/>
    </xf>
    <xf numFmtId="0" fontId="22" fillId="0" borderId="0" xfId="15" applyFont="1" applyAlignment="1"/>
    <xf numFmtId="44" fontId="0" fillId="4" borderId="4" xfId="1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/>
    </xf>
    <xf numFmtId="0" fontId="20" fillId="0" borderId="3" xfId="2" applyFont="1" applyFill="1" applyBorder="1" applyAlignment="1">
      <alignment horizontal="right"/>
    </xf>
    <xf numFmtId="0" fontId="20" fillId="0" borderId="5" xfId="2" applyFont="1" applyFill="1" applyBorder="1" applyAlignment="1">
      <alignment horizontal="right"/>
    </xf>
    <xf numFmtId="0" fontId="20" fillId="0" borderId="4" xfId="2" applyFont="1" applyFill="1" applyBorder="1" applyAlignment="1">
      <alignment horizontal="right"/>
    </xf>
    <xf numFmtId="44" fontId="1" fillId="0" borderId="1" xfId="1" applyNumberFormat="1" applyFill="1" applyBorder="1" applyAlignment="1">
      <alignment horizontal="center"/>
    </xf>
    <xf numFmtId="0" fontId="21" fillId="0" borderId="0" xfId="15" applyFont="1" applyAlignment="1">
      <alignment horizontal="center"/>
    </xf>
    <xf numFmtId="0" fontId="22" fillId="0" borderId="0" xfId="15" applyFont="1" applyAlignment="1"/>
    <xf numFmtId="0" fontId="23" fillId="0" borderId="6" xfId="2" applyFont="1" applyFill="1" applyBorder="1" applyAlignment="1">
      <alignment horizontal="right" wrapText="1"/>
    </xf>
    <xf numFmtId="0" fontId="23" fillId="0" borderId="7" xfId="2" applyFont="1" applyFill="1" applyBorder="1" applyAlignment="1">
      <alignment horizontal="right" wrapText="1"/>
    </xf>
    <xf numFmtId="0" fontId="23" fillId="0" borderId="0" xfId="16" applyFont="1" applyAlignment="1">
      <alignment horizontal="center"/>
    </xf>
    <xf numFmtId="0" fontId="23" fillId="0" borderId="0" xfId="16" applyFont="1" applyAlignment="1">
      <alignment horizontal="center"/>
    </xf>
    <xf numFmtId="0" fontId="2" fillId="0" borderId="1" xfId="0" applyFont="1" applyBorder="1" applyAlignment="1">
      <alignment horizontal="center" textRotation="180"/>
    </xf>
    <xf numFmtId="1" fontId="2" fillId="0" borderId="1" xfId="0" applyNumberFormat="1" applyFont="1" applyBorder="1" applyAlignment="1">
      <alignment horizontal="center" textRotation="180"/>
    </xf>
    <xf numFmtId="0" fontId="16" fillId="0" borderId="3" xfId="16" applyFont="1" applyBorder="1" applyAlignment="1">
      <alignment horizontal="center" wrapText="1"/>
    </xf>
    <xf numFmtId="0" fontId="16" fillId="0" borderId="5" xfId="16" applyFont="1" applyBorder="1" applyAlignment="1">
      <alignment horizontal="center" wrapText="1"/>
    </xf>
    <xf numFmtId="0" fontId="16" fillId="0" borderId="4" xfId="16" applyFont="1" applyBorder="1" applyAlignment="1">
      <alignment horizontal="center" wrapText="1"/>
    </xf>
    <xf numFmtId="0" fontId="2" fillId="4" borderId="1" xfId="1" applyFont="1" applyFill="1" applyBorder="1" applyAlignment="1">
      <alignment horizontal="center" vertical="center" textRotation="180" wrapText="1"/>
    </xf>
    <xf numFmtId="0" fontId="24" fillId="4" borderId="1" xfId="1" applyFont="1" applyFill="1" applyBorder="1" applyAlignment="1">
      <alignment horizontal="center" vertical="top" textRotation="180" wrapText="1"/>
    </xf>
  </cellXfs>
  <cellStyles count="19">
    <cellStyle name="0,0_x000d__x000a_NA_x000d__x000a_" xfId="4" xr:uid="{00000000-0005-0000-0000-000000000000}"/>
    <cellStyle name="Currency 2" xfId="5" xr:uid="{00000000-0005-0000-0000-000003000000}"/>
    <cellStyle name="Grey" xfId="6" xr:uid="{00000000-0005-0000-0000-000004000000}"/>
    <cellStyle name="Input [yellow]" xfId="7" xr:uid="{00000000-0005-0000-0000-000005000000}"/>
    <cellStyle name="Normal" xfId="0" builtinId="0"/>
    <cellStyle name="Normal - Style1" xfId="8" xr:uid="{00000000-0005-0000-0000-000007000000}"/>
    <cellStyle name="Normal 2" xfId="2" xr:uid="{00000000-0005-0000-0000-000008000000}"/>
    <cellStyle name="Normal 2 2" xfId="9" xr:uid="{00000000-0005-0000-0000-000009000000}"/>
    <cellStyle name="Normal 2 2 2" xfId="16" xr:uid="{D831B430-276F-480E-8DA0-020D68B06A02}"/>
    <cellStyle name="Normal 2 3" xfId="15" xr:uid="{C195AC06-BB0A-4A9C-863E-95782DA5908A}"/>
    <cellStyle name="Normal 3" xfId="10" xr:uid="{00000000-0005-0000-0000-00000A000000}"/>
    <cellStyle name="Normal 3 2" xfId="18" xr:uid="{FA2117DB-6441-4253-8057-5E56E333B92F}"/>
    <cellStyle name="Normal 4" xfId="14" xr:uid="{00000000-0005-0000-0000-00000B000000}"/>
    <cellStyle name="Normal 4 6" xfId="1" xr:uid="{00000000-0005-0000-0000-00000C000000}"/>
    <cellStyle name="Normal 5" xfId="17" xr:uid="{6CFBCD49-8CF9-4442-AD2A-178333E8DC5A}"/>
    <cellStyle name="Normal 55" xfId="3" xr:uid="{00000000-0005-0000-0000-00000D000000}"/>
    <cellStyle name="Percent [2]" xfId="11" xr:uid="{00000000-0005-0000-0000-00000F000000}"/>
    <cellStyle name="Style 1" xfId="12" xr:uid="{00000000-0005-0000-0000-000010000000}"/>
    <cellStyle name="標準_Hitachi revised quote 12_26_00 for Osuga-san" xfId="13" xr:uid="{00000000-0005-0000-0000-000011000000}"/>
  </cellStyles>
  <dxfs count="5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95347-1CD3-490C-8D64-1E54FC84C52D}">
  <sheetPr>
    <pageSetUpPr fitToPage="1"/>
  </sheetPr>
  <dimension ref="A1:AB65"/>
  <sheetViews>
    <sheetView tabSelected="1" zoomScale="90" zoomScaleNormal="90" workbookViewId="0">
      <selection activeCell="V20" sqref="V20"/>
    </sheetView>
  </sheetViews>
  <sheetFormatPr defaultRowHeight="15" x14ac:dyDescent="0.25"/>
  <cols>
    <col min="1" max="1" width="29.5703125" style="5" bestFit="1" customWidth="1"/>
    <col min="2" max="2" width="17.5703125" style="13" bestFit="1" customWidth="1"/>
    <col min="3" max="3" width="17.140625" style="13" customWidth="1"/>
    <col min="4" max="4" width="14.5703125" style="13" bestFit="1" customWidth="1"/>
    <col min="5" max="5" width="7" style="13" customWidth="1"/>
    <col min="6" max="6" width="6.85546875" style="14" customWidth="1"/>
    <col min="7" max="7" width="7.7109375" style="13" customWidth="1"/>
    <col min="8" max="19" width="15.7109375" style="5" customWidth="1"/>
    <col min="20" max="20" width="15.7109375" style="13" customWidth="1"/>
    <col min="21" max="28" width="15.7109375" style="5" customWidth="1"/>
    <col min="29" max="16384" width="9.140625" style="5"/>
  </cols>
  <sheetData>
    <row r="1" spans="1:28" ht="20.25" x14ac:dyDescent="0.3">
      <c r="A1" s="73" t="s">
        <v>114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28" ht="20.25" x14ac:dyDescent="0.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5.75" x14ac:dyDescent="0.25">
      <c r="A3" s="50" t="s">
        <v>80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1:28" ht="15.75" x14ac:dyDescent="0.25">
      <c r="A4" s="50" t="s">
        <v>113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 ht="15.75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28" s="1" customFormat="1" ht="123.75" customHeight="1" x14ac:dyDescent="0.25">
      <c r="A6" s="39" t="s">
        <v>111</v>
      </c>
      <c r="B6" s="75" t="s">
        <v>0</v>
      </c>
      <c r="C6" s="75" t="s">
        <v>1</v>
      </c>
      <c r="D6" s="75" t="s">
        <v>2</v>
      </c>
      <c r="E6" s="75" t="s">
        <v>3</v>
      </c>
      <c r="F6" s="76" t="s">
        <v>4</v>
      </c>
      <c r="G6" s="75" t="s">
        <v>5</v>
      </c>
      <c r="H6" s="80" t="s">
        <v>6</v>
      </c>
      <c r="I6" s="80" t="s">
        <v>7</v>
      </c>
      <c r="J6" s="80" t="s">
        <v>8</v>
      </c>
      <c r="K6" s="80" t="s">
        <v>9</v>
      </c>
      <c r="L6" s="80" t="s">
        <v>4</v>
      </c>
      <c r="M6" s="80" t="s">
        <v>10</v>
      </c>
      <c r="N6" s="80" t="s">
        <v>11</v>
      </c>
      <c r="O6" s="80" t="s">
        <v>12</v>
      </c>
      <c r="P6" s="80" t="s">
        <v>107</v>
      </c>
      <c r="Q6" s="80" t="s">
        <v>106</v>
      </c>
      <c r="R6" s="80" t="s">
        <v>109</v>
      </c>
      <c r="S6" s="80" t="s">
        <v>127</v>
      </c>
      <c r="T6" s="81" t="s">
        <v>13</v>
      </c>
      <c r="U6" s="81" t="s">
        <v>14</v>
      </c>
      <c r="V6" s="81" t="s">
        <v>15</v>
      </c>
      <c r="W6" s="81" t="s">
        <v>16</v>
      </c>
      <c r="X6" s="81" t="s">
        <v>17</v>
      </c>
      <c r="Y6" s="81" t="s">
        <v>18</v>
      </c>
      <c r="Z6" s="81" t="s">
        <v>110</v>
      </c>
      <c r="AA6" s="81" t="s">
        <v>112</v>
      </c>
      <c r="AB6" s="81" t="s">
        <v>19</v>
      </c>
    </row>
    <row r="7" spans="1:28" s="1" customFormat="1" ht="23.25" customHeight="1" x14ac:dyDescent="0.3">
      <c r="A7" s="71" t="s">
        <v>118</v>
      </c>
      <c r="B7" s="72"/>
      <c r="C7" s="72"/>
      <c r="D7" s="72"/>
      <c r="E7" s="72"/>
      <c r="F7" s="72"/>
      <c r="G7" s="72"/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0</v>
      </c>
      <c r="AB7" s="63">
        <v>0</v>
      </c>
    </row>
    <row r="8" spans="1:28" s="3" customFormat="1" x14ac:dyDescent="0.25">
      <c r="A8" s="8" t="s">
        <v>20</v>
      </c>
      <c r="B8" s="17" t="s">
        <v>21</v>
      </c>
      <c r="C8" s="17" t="s">
        <v>22</v>
      </c>
      <c r="D8" s="17" t="s">
        <v>12</v>
      </c>
      <c r="E8" s="18">
        <v>2</v>
      </c>
      <c r="F8" s="18">
        <v>6</v>
      </c>
      <c r="G8" s="17" t="s">
        <v>23</v>
      </c>
      <c r="H8" s="19">
        <v>0</v>
      </c>
      <c r="I8" s="19">
        <f t="shared" ref="I8:I14" si="0">H8</f>
        <v>0</v>
      </c>
      <c r="J8" s="19">
        <v>1</v>
      </c>
      <c r="K8" s="20">
        <f>E8</f>
        <v>2</v>
      </c>
      <c r="L8" s="49">
        <f>F8</f>
        <v>6</v>
      </c>
      <c r="M8" s="19">
        <v>1</v>
      </c>
      <c r="N8" s="19">
        <f t="shared" ref="N8:N14" si="1">M8</f>
        <v>1</v>
      </c>
      <c r="O8" s="16">
        <f>IF(D8="C9500-NM-8X",1,0)</f>
        <v>1</v>
      </c>
      <c r="P8" s="16">
        <v>0</v>
      </c>
      <c r="Q8" s="16">
        <v>0</v>
      </c>
      <c r="R8" s="16">
        <v>0</v>
      </c>
      <c r="S8" s="16">
        <v>0</v>
      </c>
      <c r="T8" s="45">
        <v>2</v>
      </c>
      <c r="U8" s="45">
        <f>L8</f>
        <v>6</v>
      </c>
      <c r="V8" s="45">
        <v>2</v>
      </c>
      <c r="W8" s="21">
        <v>1</v>
      </c>
      <c r="X8" s="21">
        <f t="shared" ref="X8:X14" si="2">H8</f>
        <v>0</v>
      </c>
      <c r="Y8" s="21">
        <f t="shared" ref="Y8:Y14" si="3">M8</f>
        <v>1</v>
      </c>
      <c r="Z8" s="21">
        <f>SUM(X8:Y8)</f>
        <v>1</v>
      </c>
      <c r="AA8" s="19">
        <v>1</v>
      </c>
      <c r="AB8" s="21">
        <v>1</v>
      </c>
    </row>
    <row r="9" spans="1:28" s="3" customFormat="1" x14ac:dyDescent="0.25">
      <c r="A9" s="8" t="s">
        <v>24</v>
      </c>
      <c r="B9" s="17" t="s">
        <v>25</v>
      </c>
      <c r="C9" s="17" t="s">
        <v>22</v>
      </c>
      <c r="D9" s="17" t="s">
        <v>12</v>
      </c>
      <c r="E9" s="18">
        <v>2</v>
      </c>
      <c r="F9" s="18">
        <v>8</v>
      </c>
      <c r="G9" s="17" t="s">
        <v>23</v>
      </c>
      <c r="H9" s="19">
        <v>0</v>
      </c>
      <c r="I9" s="19">
        <f t="shared" si="0"/>
        <v>0</v>
      </c>
      <c r="J9" s="19">
        <v>1</v>
      </c>
      <c r="K9" s="20">
        <f>E9</f>
        <v>2</v>
      </c>
      <c r="L9" s="49">
        <f>F9</f>
        <v>8</v>
      </c>
      <c r="M9" s="19">
        <v>1</v>
      </c>
      <c r="N9" s="19">
        <f t="shared" si="1"/>
        <v>1</v>
      </c>
      <c r="O9" s="16">
        <v>1</v>
      </c>
      <c r="P9" s="16">
        <v>0</v>
      </c>
      <c r="Q9" s="16">
        <v>0</v>
      </c>
      <c r="R9" s="16">
        <v>0</v>
      </c>
      <c r="S9" s="16">
        <v>0</v>
      </c>
      <c r="T9" s="45">
        <v>2</v>
      </c>
      <c r="U9" s="45">
        <f>L9</f>
        <v>8</v>
      </c>
      <c r="V9" s="45">
        <v>2</v>
      </c>
      <c r="W9" s="21">
        <v>1</v>
      </c>
      <c r="X9" s="21">
        <f t="shared" si="2"/>
        <v>0</v>
      </c>
      <c r="Y9" s="21">
        <f t="shared" si="3"/>
        <v>1</v>
      </c>
      <c r="Z9" s="21">
        <f>SUM(X9:Y9)</f>
        <v>1</v>
      </c>
      <c r="AA9" s="19">
        <v>1</v>
      </c>
      <c r="AB9" s="21">
        <v>1</v>
      </c>
    </row>
    <row r="10" spans="1:28" s="2" customFormat="1" x14ac:dyDescent="0.25">
      <c r="A10" s="8" t="s">
        <v>26</v>
      </c>
      <c r="B10" s="40" t="s">
        <v>27</v>
      </c>
      <c r="C10" s="40" t="s">
        <v>22</v>
      </c>
      <c r="D10" s="40" t="s">
        <v>28</v>
      </c>
      <c r="E10" s="46">
        <v>2</v>
      </c>
      <c r="F10" s="46">
        <v>2</v>
      </c>
      <c r="G10" s="40" t="s">
        <v>23</v>
      </c>
      <c r="H10" s="16">
        <v>0</v>
      </c>
      <c r="I10" s="16">
        <f t="shared" si="0"/>
        <v>0</v>
      </c>
      <c r="J10" s="16">
        <v>1</v>
      </c>
      <c r="K10" s="17">
        <v>2</v>
      </c>
      <c r="L10" s="18">
        <v>4</v>
      </c>
      <c r="M10" s="16">
        <v>1</v>
      </c>
      <c r="N10" s="16">
        <f t="shared" si="1"/>
        <v>1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45">
        <v>2</v>
      </c>
      <c r="U10" s="45">
        <v>4</v>
      </c>
      <c r="V10" s="45">
        <v>2</v>
      </c>
      <c r="W10" s="21">
        <v>1</v>
      </c>
      <c r="X10" s="21">
        <f t="shared" si="2"/>
        <v>0</v>
      </c>
      <c r="Y10" s="21">
        <f t="shared" si="3"/>
        <v>1</v>
      </c>
      <c r="Z10" s="21">
        <f>SUM(X10:Y10)</f>
        <v>1</v>
      </c>
      <c r="AA10" s="16">
        <v>1</v>
      </c>
      <c r="AB10" s="21">
        <v>1</v>
      </c>
    </row>
    <row r="11" spans="1:28" s="3" customFormat="1" x14ac:dyDescent="0.25">
      <c r="A11" s="8" t="s">
        <v>29</v>
      </c>
      <c r="B11" s="17" t="s">
        <v>30</v>
      </c>
      <c r="C11" s="17" t="s">
        <v>22</v>
      </c>
      <c r="D11" s="17" t="s">
        <v>28</v>
      </c>
      <c r="E11" s="18">
        <v>2</v>
      </c>
      <c r="F11" s="18">
        <v>4</v>
      </c>
      <c r="G11" s="17" t="s">
        <v>23</v>
      </c>
      <c r="H11" s="19">
        <v>0</v>
      </c>
      <c r="I11" s="19">
        <f t="shared" si="0"/>
        <v>0</v>
      </c>
      <c r="J11" s="19">
        <v>1</v>
      </c>
      <c r="K11" s="20">
        <f>E11</f>
        <v>2</v>
      </c>
      <c r="L11" s="49">
        <f>F11</f>
        <v>4</v>
      </c>
      <c r="M11" s="19">
        <v>1</v>
      </c>
      <c r="N11" s="19">
        <f t="shared" si="1"/>
        <v>1</v>
      </c>
      <c r="O11" s="16">
        <f>IF(D11="C9500-NM-8X",1,0)</f>
        <v>0</v>
      </c>
      <c r="P11" s="16">
        <v>0</v>
      </c>
      <c r="Q11" s="16">
        <v>0</v>
      </c>
      <c r="R11" s="16">
        <v>0</v>
      </c>
      <c r="S11" s="16">
        <v>0</v>
      </c>
      <c r="T11" s="45">
        <v>2</v>
      </c>
      <c r="U11" s="45">
        <f>L11</f>
        <v>4</v>
      </c>
      <c r="V11" s="45">
        <v>2</v>
      </c>
      <c r="W11" s="21">
        <v>1</v>
      </c>
      <c r="X11" s="21">
        <f t="shared" si="2"/>
        <v>0</v>
      </c>
      <c r="Y11" s="21">
        <f t="shared" si="3"/>
        <v>1</v>
      </c>
      <c r="Z11" s="21">
        <f>SUM(X11:Y11)</f>
        <v>1</v>
      </c>
      <c r="AA11" s="19">
        <v>1</v>
      </c>
      <c r="AB11" s="21">
        <v>1</v>
      </c>
    </row>
    <row r="12" spans="1:28" s="4" customFormat="1" x14ac:dyDescent="0.25">
      <c r="A12" s="8" t="s">
        <v>31</v>
      </c>
      <c r="B12" s="17" t="s">
        <v>32</v>
      </c>
      <c r="C12" s="17" t="s">
        <v>22</v>
      </c>
      <c r="D12" s="17" t="s">
        <v>12</v>
      </c>
      <c r="E12" s="18"/>
      <c r="F12" s="18"/>
      <c r="G12" s="17" t="s">
        <v>23</v>
      </c>
      <c r="H12" s="19">
        <v>0</v>
      </c>
      <c r="I12" s="19">
        <f t="shared" si="0"/>
        <v>0</v>
      </c>
      <c r="J12" s="19">
        <v>1</v>
      </c>
      <c r="K12" s="20">
        <v>2</v>
      </c>
      <c r="L12" s="49">
        <v>6</v>
      </c>
      <c r="M12" s="19">
        <v>1</v>
      </c>
      <c r="N12" s="19">
        <f t="shared" si="1"/>
        <v>1</v>
      </c>
      <c r="O12" s="16">
        <v>1</v>
      </c>
      <c r="P12" s="16">
        <v>0</v>
      </c>
      <c r="Q12" s="16">
        <v>0</v>
      </c>
      <c r="R12" s="16">
        <v>0</v>
      </c>
      <c r="S12" s="16">
        <v>0</v>
      </c>
      <c r="T12" s="45">
        <v>2</v>
      </c>
      <c r="U12" s="45">
        <v>6</v>
      </c>
      <c r="V12" s="45">
        <v>2</v>
      </c>
      <c r="W12" s="21">
        <v>1</v>
      </c>
      <c r="X12" s="21">
        <f t="shared" si="2"/>
        <v>0</v>
      </c>
      <c r="Y12" s="21">
        <f t="shared" si="3"/>
        <v>1</v>
      </c>
      <c r="Z12" s="21">
        <f>SUM(X12:Y12)</f>
        <v>1</v>
      </c>
      <c r="AA12" s="19">
        <v>1</v>
      </c>
      <c r="AB12" s="21">
        <v>1</v>
      </c>
    </row>
    <row r="13" spans="1:28" s="6" customFormat="1" x14ac:dyDescent="0.25">
      <c r="A13" s="8" t="s">
        <v>33</v>
      </c>
      <c r="B13" s="17" t="s">
        <v>34</v>
      </c>
      <c r="C13" s="17" t="s">
        <v>22</v>
      </c>
      <c r="D13" s="17" t="s">
        <v>12</v>
      </c>
      <c r="E13" s="18">
        <v>2</v>
      </c>
      <c r="F13" s="18">
        <v>8</v>
      </c>
      <c r="G13" s="17" t="s">
        <v>23</v>
      </c>
      <c r="H13" s="19">
        <v>0</v>
      </c>
      <c r="I13" s="19">
        <f t="shared" si="0"/>
        <v>0</v>
      </c>
      <c r="J13" s="19">
        <v>1</v>
      </c>
      <c r="K13" s="20">
        <f>E13</f>
        <v>2</v>
      </c>
      <c r="L13" s="49">
        <f>F13</f>
        <v>8</v>
      </c>
      <c r="M13" s="19">
        <v>1</v>
      </c>
      <c r="N13" s="19">
        <f t="shared" si="1"/>
        <v>1</v>
      </c>
      <c r="O13" s="16">
        <f>IF(D13="C9500-NM-8X",1,0)</f>
        <v>1</v>
      </c>
      <c r="P13" s="16">
        <v>0</v>
      </c>
      <c r="Q13" s="16">
        <v>0</v>
      </c>
      <c r="R13" s="16">
        <v>0</v>
      </c>
      <c r="S13" s="16">
        <v>0</v>
      </c>
      <c r="T13" s="45">
        <v>2</v>
      </c>
      <c r="U13" s="45">
        <f>L13</f>
        <v>8</v>
      </c>
      <c r="V13" s="45">
        <v>2</v>
      </c>
      <c r="W13" s="21">
        <v>1</v>
      </c>
      <c r="X13" s="21">
        <f t="shared" si="2"/>
        <v>0</v>
      </c>
      <c r="Y13" s="21">
        <f t="shared" si="3"/>
        <v>1</v>
      </c>
      <c r="Z13" s="21">
        <f>SUM(X13:Y13)</f>
        <v>1</v>
      </c>
      <c r="AA13" s="19">
        <v>1</v>
      </c>
      <c r="AB13" s="21">
        <v>1</v>
      </c>
    </row>
    <row r="14" spans="1:28" s="4" customFormat="1" x14ac:dyDescent="0.25">
      <c r="A14" s="8" t="s">
        <v>35</v>
      </c>
      <c r="B14" s="17" t="s">
        <v>36</v>
      </c>
      <c r="C14" s="17" t="s">
        <v>22</v>
      </c>
      <c r="D14" s="17" t="s">
        <v>12</v>
      </c>
      <c r="E14" s="18">
        <v>2</v>
      </c>
      <c r="F14" s="18">
        <v>8</v>
      </c>
      <c r="G14" s="17" t="s">
        <v>23</v>
      </c>
      <c r="H14" s="19">
        <v>0</v>
      </c>
      <c r="I14" s="19">
        <f t="shared" si="0"/>
        <v>0</v>
      </c>
      <c r="J14" s="19">
        <v>1</v>
      </c>
      <c r="K14" s="20">
        <f>E14</f>
        <v>2</v>
      </c>
      <c r="L14" s="49">
        <f>F14</f>
        <v>8</v>
      </c>
      <c r="M14" s="19">
        <v>1</v>
      </c>
      <c r="N14" s="19">
        <f t="shared" si="1"/>
        <v>1</v>
      </c>
      <c r="O14" s="16">
        <f>IF(D14="C9500-NM-8X",1,0)</f>
        <v>1</v>
      </c>
      <c r="P14" s="16">
        <v>0</v>
      </c>
      <c r="Q14" s="16">
        <v>0</v>
      </c>
      <c r="R14" s="16">
        <v>0</v>
      </c>
      <c r="S14" s="16">
        <v>0</v>
      </c>
      <c r="T14" s="45">
        <v>2</v>
      </c>
      <c r="U14" s="45">
        <f>L14</f>
        <v>8</v>
      </c>
      <c r="V14" s="45">
        <v>2</v>
      </c>
      <c r="W14" s="21">
        <v>1</v>
      </c>
      <c r="X14" s="21">
        <f t="shared" si="2"/>
        <v>0</v>
      </c>
      <c r="Y14" s="21">
        <f t="shared" si="3"/>
        <v>1</v>
      </c>
      <c r="Z14" s="21">
        <f>SUM(X14:Y14)</f>
        <v>1</v>
      </c>
      <c r="AA14" s="19">
        <v>1</v>
      </c>
      <c r="AB14" s="21">
        <v>1</v>
      </c>
    </row>
    <row r="15" spans="1:28" s="4" customFormat="1" x14ac:dyDescent="0.25">
      <c r="A15" s="8" t="s">
        <v>37</v>
      </c>
      <c r="B15" s="16" t="s">
        <v>37</v>
      </c>
      <c r="C15" s="17" t="s">
        <v>38</v>
      </c>
      <c r="D15" s="17"/>
      <c r="E15" s="18">
        <v>2</v>
      </c>
      <c r="F15" s="18">
        <v>22</v>
      </c>
      <c r="G15" s="17" t="s">
        <v>39</v>
      </c>
      <c r="H15" s="19">
        <v>1</v>
      </c>
      <c r="I15" s="19">
        <v>0</v>
      </c>
      <c r="J15" s="19">
        <v>1</v>
      </c>
      <c r="K15" s="20">
        <v>2</v>
      </c>
      <c r="L15" s="49">
        <v>22</v>
      </c>
      <c r="M15" s="19">
        <v>0</v>
      </c>
      <c r="N15" s="19">
        <v>1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45">
        <v>2</v>
      </c>
      <c r="U15" s="45">
        <v>22</v>
      </c>
      <c r="V15" s="45">
        <v>2</v>
      </c>
      <c r="W15" s="21">
        <v>1</v>
      </c>
      <c r="X15" s="21">
        <v>0</v>
      </c>
      <c r="Y15" s="21">
        <v>1</v>
      </c>
      <c r="Z15" s="21">
        <v>1</v>
      </c>
      <c r="AA15" s="19">
        <v>1</v>
      </c>
      <c r="AB15" s="21">
        <v>1</v>
      </c>
    </row>
    <row r="16" spans="1:28" s="4" customFormat="1" x14ac:dyDescent="0.25">
      <c r="A16" s="8" t="s">
        <v>40</v>
      </c>
      <c r="B16" s="17" t="s">
        <v>41</v>
      </c>
      <c r="C16" s="17" t="s">
        <v>22</v>
      </c>
      <c r="D16" s="17" t="s">
        <v>12</v>
      </c>
      <c r="E16" s="18">
        <v>4</v>
      </c>
      <c r="F16" s="18">
        <v>8</v>
      </c>
      <c r="G16" s="17" t="s">
        <v>23</v>
      </c>
      <c r="H16" s="19">
        <v>0</v>
      </c>
      <c r="I16" s="19">
        <f>H16</f>
        <v>0</v>
      </c>
      <c r="J16" s="19">
        <v>1</v>
      </c>
      <c r="K16" s="20">
        <f t="shared" ref="K16:L18" si="4">E16</f>
        <v>4</v>
      </c>
      <c r="L16" s="49">
        <f t="shared" si="4"/>
        <v>8</v>
      </c>
      <c r="M16" s="19">
        <v>1</v>
      </c>
      <c r="N16" s="19">
        <f>M16</f>
        <v>1</v>
      </c>
      <c r="O16" s="16">
        <f>IF(D16="C9500-NM-8X",1,0)</f>
        <v>1</v>
      </c>
      <c r="P16" s="16">
        <v>0</v>
      </c>
      <c r="Q16" s="16">
        <v>0</v>
      </c>
      <c r="R16" s="16">
        <v>0</v>
      </c>
      <c r="S16" s="16">
        <v>0</v>
      </c>
      <c r="T16" s="45">
        <v>2</v>
      </c>
      <c r="U16" s="45">
        <f>L16</f>
        <v>8</v>
      </c>
      <c r="V16" s="45">
        <v>4</v>
      </c>
      <c r="W16" s="21">
        <v>1</v>
      </c>
      <c r="X16" s="21">
        <f t="shared" ref="X16:X24" si="5">H16</f>
        <v>0</v>
      </c>
      <c r="Y16" s="21">
        <f t="shared" ref="Y16:Y24" si="6">M16</f>
        <v>1</v>
      </c>
      <c r="Z16" s="21">
        <f>SUM(X16:Y16)</f>
        <v>1</v>
      </c>
      <c r="AA16" s="19">
        <v>1</v>
      </c>
      <c r="AB16" s="21">
        <v>1</v>
      </c>
    </row>
    <row r="17" spans="1:28" s="4" customFormat="1" x14ac:dyDescent="0.25">
      <c r="A17" s="8" t="s">
        <v>42</v>
      </c>
      <c r="B17" s="17" t="s">
        <v>43</v>
      </c>
      <c r="C17" s="17" t="s">
        <v>22</v>
      </c>
      <c r="D17" s="17" t="s">
        <v>28</v>
      </c>
      <c r="E17" s="18">
        <v>2</v>
      </c>
      <c r="F17" s="18">
        <v>4</v>
      </c>
      <c r="G17" s="17" t="s">
        <v>23</v>
      </c>
      <c r="H17" s="19">
        <v>0</v>
      </c>
      <c r="I17" s="19">
        <f>H17</f>
        <v>0</v>
      </c>
      <c r="J17" s="19">
        <v>1</v>
      </c>
      <c r="K17" s="20">
        <f t="shared" si="4"/>
        <v>2</v>
      </c>
      <c r="L17" s="49">
        <f t="shared" si="4"/>
        <v>4</v>
      </c>
      <c r="M17" s="19">
        <v>1</v>
      </c>
      <c r="N17" s="19">
        <f>M17</f>
        <v>1</v>
      </c>
      <c r="O17" s="16">
        <f>IF(D17="C9500-NM-8X",1,0)</f>
        <v>0</v>
      </c>
      <c r="P17" s="16">
        <v>0</v>
      </c>
      <c r="Q17" s="16">
        <v>0</v>
      </c>
      <c r="R17" s="16">
        <v>0</v>
      </c>
      <c r="S17" s="16">
        <v>0</v>
      </c>
      <c r="T17" s="45">
        <v>2</v>
      </c>
      <c r="U17" s="45">
        <f>L17</f>
        <v>4</v>
      </c>
      <c r="V17" s="45">
        <v>2</v>
      </c>
      <c r="W17" s="21">
        <v>1</v>
      </c>
      <c r="X17" s="21">
        <f t="shared" si="5"/>
        <v>0</v>
      </c>
      <c r="Y17" s="21">
        <f t="shared" si="6"/>
        <v>1</v>
      </c>
      <c r="Z17" s="21">
        <f>SUM(X17:Y17)</f>
        <v>1</v>
      </c>
      <c r="AA17" s="19">
        <v>1</v>
      </c>
      <c r="AB17" s="21">
        <v>1</v>
      </c>
    </row>
    <row r="18" spans="1:28" s="4" customFormat="1" x14ac:dyDescent="0.25">
      <c r="A18" s="8" t="s">
        <v>44</v>
      </c>
      <c r="B18" s="17" t="s">
        <v>45</v>
      </c>
      <c r="C18" s="17" t="s">
        <v>22</v>
      </c>
      <c r="D18" s="17" t="s">
        <v>28</v>
      </c>
      <c r="E18" s="18">
        <v>2</v>
      </c>
      <c r="F18" s="18">
        <v>4</v>
      </c>
      <c r="G18" s="17" t="s">
        <v>23</v>
      </c>
      <c r="H18" s="19">
        <v>0</v>
      </c>
      <c r="I18" s="19">
        <f>H18</f>
        <v>0</v>
      </c>
      <c r="J18" s="19">
        <v>1</v>
      </c>
      <c r="K18" s="20">
        <f t="shared" si="4"/>
        <v>2</v>
      </c>
      <c r="L18" s="49">
        <f t="shared" si="4"/>
        <v>4</v>
      </c>
      <c r="M18" s="19">
        <v>1</v>
      </c>
      <c r="N18" s="19">
        <f>M18</f>
        <v>1</v>
      </c>
      <c r="O18" s="16">
        <f>IF(D18="C9500-NM-8X",1,0)</f>
        <v>0</v>
      </c>
      <c r="P18" s="16">
        <v>0</v>
      </c>
      <c r="Q18" s="16">
        <v>0</v>
      </c>
      <c r="R18" s="16">
        <v>0</v>
      </c>
      <c r="S18" s="16">
        <v>0</v>
      </c>
      <c r="T18" s="45">
        <v>2</v>
      </c>
      <c r="U18" s="45">
        <f>L18</f>
        <v>4</v>
      </c>
      <c r="V18" s="45">
        <v>2</v>
      </c>
      <c r="W18" s="21">
        <v>1</v>
      </c>
      <c r="X18" s="21">
        <f t="shared" si="5"/>
        <v>0</v>
      </c>
      <c r="Y18" s="21">
        <f t="shared" si="6"/>
        <v>1</v>
      </c>
      <c r="Z18" s="21">
        <f>SUM(X18:Y18)</f>
        <v>1</v>
      </c>
      <c r="AA18" s="19">
        <v>1</v>
      </c>
      <c r="AB18" s="21">
        <v>1</v>
      </c>
    </row>
    <row r="19" spans="1:28" s="4" customFormat="1" x14ac:dyDescent="0.25">
      <c r="A19" s="8" t="s">
        <v>46</v>
      </c>
      <c r="B19" s="16" t="s">
        <v>46</v>
      </c>
      <c r="C19" s="17" t="s">
        <v>38</v>
      </c>
      <c r="D19" s="17" t="s">
        <v>12</v>
      </c>
      <c r="E19" s="18">
        <v>2</v>
      </c>
      <c r="F19" s="18">
        <v>24</v>
      </c>
      <c r="G19" s="17" t="s">
        <v>39</v>
      </c>
      <c r="H19" s="19">
        <v>1</v>
      </c>
      <c r="I19" s="19">
        <v>0</v>
      </c>
      <c r="J19" s="19">
        <v>1</v>
      </c>
      <c r="K19" s="20">
        <v>2</v>
      </c>
      <c r="L19" s="49">
        <v>24</v>
      </c>
      <c r="M19" s="19">
        <v>0</v>
      </c>
      <c r="N19" s="19">
        <v>1</v>
      </c>
      <c r="O19" s="16">
        <v>1</v>
      </c>
      <c r="P19" s="16">
        <v>0</v>
      </c>
      <c r="Q19" s="16">
        <v>0</v>
      </c>
      <c r="R19" s="16">
        <v>0</v>
      </c>
      <c r="S19" s="16">
        <v>0</v>
      </c>
      <c r="T19" s="45">
        <v>2</v>
      </c>
      <c r="U19" s="45">
        <v>24</v>
      </c>
      <c r="V19" s="45">
        <v>2</v>
      </c>
      <c r="W19" s="21">
        <v>1</v>
      </c>
      <c r="X19" s="21">
        <f t="shared" si="5"/>
        <v>1</v>
      </c>
      <c r="Y19" s="21">
        <f t="shared" si="6"/>
        <v>0</v>
      </c>
      <c r="Z19" s="21">
        <f>SUM(X19:Y19)</f>
        <v>1</v>
      </c>
      <c r="AA19" s="19">
        <v>1</v>
      </c>
      <c r="AB19" s="21">
        <v>1</v>
      </c>
    </row>
    <row r="20" spans="1:28" s="4" customFormat="1" x14ac:dyDescent="0.25">
      <c r="A20" s="8" t="s">
        <v>47</v>
      </c>
      <c r="B20" s="16" t="s">
        <v>47</v>
      </c>
      <c r="C20" s="17" t="s">
        <v>38</v>
      </c>
      <c r="D20" s="17"/>
      <c r="E20" s="18">
        <v>2</v>
      </c>
      <c r="F20" s="18">
        <v>24</v>
      </c>
      <c r="G20" s="17" t="s">
        <v>39</v>
      </c>
      <c r="H20" s="19">
        <v>1</v>
      </c>
      <c r="I20" s="19">
        <v>0</v>
      </c>
      <c r="J20" s="19">
        <v>1</v>
      </c>
      <c r="K20" s="20">
        <v>2</v>
      </c>
      <c r="L20" s="49">
        <v>24</v>
      </c>
      <c r="M20" s="19">
        <v>0</v>
      </c>
      <c r="N20" s="19">
        <v>1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45">
        <v>2</v>
      </c>
      <c r="U20" s="45">
        <v>24</v>
      </c>
      <c r="V20" s="45">
        <v>2</v>
      </c>
      <c r="W20" s="21">
        <v>1</v>
      </c>
      <c r="X20" s="21">
        <f t="shared" si="5"/>
        <v>1</v>
      </c>
      <c r="Y20" s="21">
        <f t="shared" si="6"/>
        <v>0</v>
      </c>
      <c r="Z20" s="21">
        <f>SUM(X20:Y20)</f>
        <v>1</v>
      </c>
      <c r="AA20" s="19">
        <v>1</v>
      </c>
      <c r="AB20" s="21">
        <v>1</v>
      </c>
    </row>
    <row r="21" spans="1:28" s="4" customFormat="1" x14ac:dyDescent="0.25">
      <c r="A21" s="8" t="s">
        <v>48</v>
      </c>
      <c r="B21" s="17" t="s">
        <v>49</v>
      </c>
      <c r="C21" s="17" t="s">
        <v>22</v>
      </c>
      <c r="D21" s="17" t="s">
        <v>12</v>
      </c>
      <c r="E21" s="18">
        <v>2</v>
      </c>
      <c r="F21" s="18">
        <v>6</v>
      </c>
      <c r="G21" s="17" t="s">
        <v>23</v>
      </c>
      <c r="H21" s="19">
        <v>0</v>
      </c>
      <c r="I21" s="19">
        <f>H21</f>
        <v>0</v>
      </c>
      <c r="J21" s="19">
        <v>1</v>
      </c>
      <c r="K21" s="20">
        <f t="shared" ref="K21:K31" si="7">E21</f>
        <v>2</v>
      </c>
      <c r="L21" s="49">
        <f t="shared" ref="L21:L31" si="8">F21</f>
        <v>6</v>
      </c>
      <c r="M21" s="19">
        <v>1</v>
      </c>
      <c r="N21" s="19">
        <f>M21</f>
        <v>1</v>
      </c>
      <c r="O21" s="16">
        <f>IF(D21="C9500-NM-8X",1,0)</f>
        <v>1</v>
      </c>
      <c r="P21" s="16">
        <v>0</v>
      </c>
      <c r="Q21" s="16">
        <v>0</v>
      </c>
      <c r="R21" s="16">
        <v>0</v>
      </c>
      <c r="S21" s="16">
        <v>0</v>
      </c>
      <c r="T21" s="45">
        <v>2</v>
      </c>
      <c r="U21" s="45">
        <f t="shared" ref="U21:U35" si="9">L21</f>
        <v>6</v>
      </c>
      <c r="V21" s="45">
        <v>2</v>
      </c>
      <c r="W21" s="21">
        <v>1</v>
      </c>
      <c r="X21" s="21">
        <f t="shared" si="5"/>
        <v>0</v>
      </c>
      <c r="Y21" s="21">
        <f t="shared" si="6"/>
        <v>1</v>
      </c>
      <c r="Z21" s="21">
        <f>SUM(X21:Y21)</f>
        <v>1</v>
      </c>
      <c r="AA21" s="19">
        <v>1</v>
      </c>
      <c r="AB21" s="21">
        <v>1</v>
      </c>
    </row>
    <row r="22" spans="1:28" s="4" customFormat="1" x14ac:dyDescent="0.25">
      <c r="A22" s="8" t="s">
        <v>50</v>
      </c>
      <c r="B22" s="16" t="s">
        <v>50</v>
      </c>
      <c r="C22" s="17" t="s">
        <v>22</v>
      </c>
      <c r="D22" s="17" t="s">
        <v>12</v>
      </c>
      <c r="E22" s="18">
        <v>2</v>
      </c>
      <c r="F22" s="18">
        <v>8</v>
      </c>
      <c r="G22" s="17" t="s">
        <v>23</v>
      </c>
      <c r="H22" s="19">
        <v>0</v>
      </c>
      <c r="I22" s="19">
        <f>H22</f>
        <v>0</v>
      </c>
      <c r="J22" s="19">
        <v>1</v>
      </c>
      <c r="K22" s="20">
        <f t="shared" si="7"/>
        <v>2</v>
      </c>
      <c r="L22" s="49">
        <f t="shared" si="8"/>
        <v>8</v>
      </c>
      <c r="M22" s="19">
        <v>1</v>
      </c>
      <c r="N22" s="19">
        <f>M22</f>
        <v>1</v>
      </c>
      <c r="O22" s="16">
        <f>IF(D22="C9500-NM-8X",1,0)</f>
        <v>1</v>
      </c>
      <c r="P22" s="16">
        <v>0</v>
      </c>
      <c r="Q22" s="16">
        <v>0</v>
      </c>
      <c r="R22" s="16">
        <v>0</v>
      </c>
      <c r="S22" s="16">
        <v>0</v>
      </c>
      <c r="T22" s="45">
        <v>2</v>
      </c>
      <c r="U22" s="45">
        <f t="shared" si="9"/>
        <v>8</v>
      </c>
      <c r="V22" s="45">
        <v>2</v>
      </c>
      <c r="W22" s="21">
        <v>1</v>
      </c>
      <c r="X22" s="21">
        <f t="shared" si="5"/>
        <v>0</v>
      </c>
      <c r="Y22" s="21">
        <f t="shared" si="6"/>
        <v>1</v>
      </c>
      <c r="Z22" s="21">
        <f>SUM(X22:Y22)</f>
        <v>1</v>
      </c>
      <c r="AA22" s="19">
        <v>1</v>
      </c>
      <c r="AB22" s="21">
        <v>1</v>
      </c>
    </row>
    <row r="23" spans="1:28" s="4" customFormat="1" x14ac:dyDescent="0.25">
      <c r="A23" s="8" t="s">
        <v>51</v>
      </c>
      <c r="B23" s="17" t="s">
        <v>52</v>
      </c>
      <c r="C23" s="17" t="s">
        <v>22</v>
      </c>
      <c r="D23" s="17" t="s">
        <v>12</v>
      </c>
      <c r="E23" s="18">
        <v>2</v>
      </c>
      <c r="F23" s="18">
        <v>4</v>
      </c>
      <c r="G23" s="17" t="s">
        <v>23</v>
      </c>
      <c r="H23" s="19">
        <v>0</v>
      </c>
      <c r="I23" s="19">
        <f>H23</f>
        <v>0</v>
      </c>
      <c r="J23" s="19">
        <v>1</v>
      </c>
      <c r="K23" s="20">
        <f t="shared" si="7"/>
        <v>2</v>
      </c>
      <c r="L23" s="49">
        <f t="shared" si="8"/>
        <v>4</v>
      </c>
      <c r="M23" s="19">
        <v>1</v>
      </c>
      <c r="N23" s="19">
        <f>M23</f>
        <v>1</v>
      </c>
      <c r="O23" s="16">
        <f>IF(D23="C9500-NM-8X",1,0)</f>
        <v>1</v>
      </c>
      <c r="P23" s="16">
        <v>0</v>
      </c>
      <c r="Q23" s="16">
        <v>0</v>
      </c>
      <c r="R23" s="16">
        <v>0</v>
      </c>
      <c r="S23" s="16">
        <v>0</v>
      </c>
      <c r="T23" s="45">
        <v>2</v>
      </c>
      <c r="U23" s="45">
        <f t="shared" si="9"/>
        <v>4</v>
      </c>
      <c r="V23" s="45">
        <v>2</v>
      </c>
      <c r="W23" s="21">
        <v>1</v>
      </c>
      <c r="X23" s="21">
        <f t="shared" si="5"/>
        <v>0</v>
      </c>
      <c r="Y23" s="21">
        <f t="shared" si="6"/>
        <v>1</v>
      </c>
      <c r="Z23" s="21">
        <f>SUM(X23:Y23)</f>
        <v>1</v>
      </c>
      <c r="AA23" s="19">
        <v>1</v>
      </c>
      <c r="AB23" s="21">
        <v>1</v>
      </c>
    </row>
    <row r="24" spans="1:28" s="4" customFormat="1" x14ac:dyDescent="0.25">
      <c r="A24" s="8" t="s">
        <v>53</v>
      </c>
      <c r="B24" s="17" t="s">
        <v>54</v>
      </c>
      <c r="C24" s="17" t="s">
        <v>22</v>
      </c>
      <c r="D24" s="17" t="s">
        <v>12</v>
      </c>
      <c r="E24" s="18">
        <v>3</v>
      </c>
      <c r="F24" s="18">
        <v>8</v>
      </c>
      <c r="G24" s="17" t="s">
        <v>23</v>
      </c>
      <c r="H24" s="19">
        <v>0</v>
      </c>
      <c r="I24" s="19">
        <f>H24</f>
        <v>0</v>
      </c>
      <c r="J24" s="19">
        <v>1</v>
      </c>
      <c r="K24" s="20">
        <f t="shared" si="7"/>
        <v>3</v>
      </c>
      <c r="L24" s="49">
        <f t="shared" si="8"/>
        <v>8</v>
      </c>
      <c r="M24" s="19">
        <v>1</v>
      </c>
      <c r="N24" s="19">
        <f>M24</f>
        <v>1</v>
      </c>
      <c r="O24" s="16">
        <f>IF(D24="C9500-NM-8X",1,0)</f>
        <v>1</v>
      </c>
      <c r="P24" s="16">
        <v>0</v>
      </c>
      <c r="Q24" s="16">
        <v>0</v>
      </c>
      <c r="R24" s="16">
        <v>0</v>
      </c>
      <c r="S24" s="16">
        <v>0</v>
      </c>
      <c r="T24" s="45">
        <v>2</v>
      </c>
      <c r="U24" s="45">
        <f t="shared" si="9"/>
        <v>8</v>
      </c>
      <c r="V24" s="45">
        <v>3</v>
      </c>
      <c r="W24" s="21">
        <v>1</v>
      </c>
      <c r="X24" s="21">
        <f t="shared" si="5"/>
        <v>0</v>
      </c>
      <c r="Y24" s="21">
        <f t="shared" si="6"/>
        <v>1</v>
      </c>
      <c r="Z24" s="21">
        <f>SUM(X24:Y24)</f>
        <v>1</v>
      </c>
      <c r="AA24" s="19">
        <v>1</v>
      </c>
      <c r="AB24" s="21">
        <v>1</v>
      </c>
    </row>
    <row r="25" spans="1:28" s="4" customFormat="1" x14ac:dyDescent="0.25">
      <c r="A25" s="8" t="s">
        <v>55</v>
      </c>
      <c r="B25" s="16" t="s">
        <v>55</v>
      </c>
      <c r="C25" s="17" t="s">
        <v>22</v>
      </c>
      <c r="D25" s="17" t="s">
        <v>12</v>
      </c>
      <c r="E25" s="18">
        <v>2</v>
      </c>
      <c r="F25" s="18">
        <v>8</v>
      </c>
      <c r="G25" s="17" t="s">
        <v>23</v>
      </c>
      <c r="H25" s="19">
        <v>0</v>
      </c>
      <c r="I25" s="19">
        <v>0</v>
      </c>
      <c r="J25" s="19">
        <v>1</v>
      </c>
      <c r="K25" s="20">
        <f t="shared" si="7"/>
        <v>2</v>
      </c>
      <c r="L25" s="49">
        <f t="shared" si="8"/>
        <v>8</v>
      </c>
      <c r="M25" s="19">
        <v>1</v>
      </c>
      <c r="N25" s="19">
        <v>1</v>
      </c>
      <c r="O25" s="16">
        <v>1</v>
      </c>
      <c r="P25" s="16">
        <v>0</v>
      </c>
      <c r="Q25" s="16">
        <v>0</v>
      </c>
      <c r="R25" s="16">
        <v>0</v>
      </c>
      <c r="S25" s="16">
        <v>0</v>
      </c>
      <c r="T25" s="45">
        <v>2</v>
      </c>
      <c r="U25" s="45">
        <f t="shared" si="9"/>
        <v>8</v>
      </c>
      <c r="V25" s="45">
        <v>2</v>
      </c>
      <c r="W25" s="21">
        <v>1</v>
      </c>
      <c r="X25" s="21">
        <f t="shared" ref="X25" si="10">H25</f>
        <v>0</v>
      </c>
      <c r="Y25" s="21">
        <f t="shared" ref="Y25" si="11">M25</f>
        <v>1</v>
      </c>
      <c r="Z25" s="21">
        <f>SUM(X25:Y25)</f>
        <v>1</v>
      </c>
      <c r="AA25" s="19">
        <v>1</v>
      </c>
      <c r="AB25" s="21">
        <v>1</v>
      </c>
    </row>
    <row r="26" spans="1:28" s="4" customFormat="1" x14ac:dyDescent="0.25">
      <c r="A26" s="8" t="s">
        <v>56</v>
      </c>
      <c r="B26" s="17" t="s">
        <v>57</v>
      </c>
      <c r="C26" s="17" t="s">
        <v>22</v>
      </c>
      <c r="D26" s="17" t="s">
        <v>12</v>
      </c>
      <c r="E26" s="18">
        <v>2</v>
      </c>
      <c r="F26" s="18">
        <v>4</v>
      </c>
      <c r="G26" s="17" t="s">
        <v>23</v>
      </c>
      <c r="H26" s="19">
        <v>0</v>
      </c>
      <c r="I26" s="19">
        <f t="shared" ref="I26:I31" si="12">H26</f>
        <v>0</v>
      </c>
      <c r="J26" s="19">
        <v>1</v>
      </c>
      <c r="K26" s="20">
        <f t="shared" si="7"/>
        <v>2</v>
      </c>
      <c r="L26" s="49">
        <f t="shared" si="8"/>
        <v>4</v>
      </c>
      <c r="M26" s="19">
        <v>1</v>
      </c>
      <c r="N26" s="19">
        <f t="shared" ref="N26:N31" si="13">M26</f>
        <v>1</v>
      </c>
      <c r="O26" s="16">
        <f t="shared" ref="O26:O31" si="14">IF(D26="C9500-NM-8X",1,0)</f>
        <v>1</v>
      </c>
      <c r="P26" s="16">
        <v>0</v>
      </c>
      <c r="Q26" s="16">
        <v>0</v>
      </c>
      <c r="R26" s="16">
        <v>0</v>
      </c>
      <c r="S26" s="16">
        <v>0</v>
      </c>
      <c r="T26" s="45">
        <v>2</v>
      </c>
      <c r="U26" s="45">
        <f t="shared" si="9"/>
        <v>4</v>
      </c>
      <c r="V26" s="45">
        <v>2</v>
      </c>
      <c r="W26" s="21">
        <v>1</v>
      </c>
      <c r="X26" s="21">
        <f t="shared" ref="X26:X35" si="15">H26</f>
        <v>0</v>
      </c>
      <c r="Y26" s="21">
        <f t="shared" ref="Y26:Y35" si="16">M26</f>
        <v>1</v>
      </c>
      <c r="Z26" s="21">
        <f>SUM(X26:Y26)</f>
        <v>1</v>
      </c>
      <c r="AA26" s="19">
        <v>1</v>
      </c>
      <c r="AB26" s="21">
        <v>1</v>
      </c>
    </row>
    <row r="27" spans="1:28" s="3" customFormat="1" x14ac:dyDescent="0.25">
      <c r="A27" s="8" t="s">
        <v>58</v>
      </c>
      <c r="B27" s="17" t="s">
        <v>59</v>
      </c>
      <c r="C27" s="17" t="s">
        <v>22</v>
      </c>
      <c r="D27" s="17" t="s">
        <v>12</v>
      </c>
      <c r="E27" s="18">
        <v>2</v>
      </c>
      <c r="F27" s="18">
        <v>10</v>
      </c>
      <c r="G27" s="17" t="s">
        <v>23</v>
      </c>
      <c r="H27" s="19">
        <v>0</v>
      </c>
      <c r="I27" s="19">
        <f t="shared" si="12"/>
        <v>0</v>
      </c>
      <c r="J27" s="19">
        <v>1</v>
      </c>
      <c r="K27" s="20">
        <f t="shared" si="7"/>
        <v>2</v>
      </c>
      <c r="L27" s="49">
        <f t="shared" si="8"/>
        <v>10</v>
      </c>
      <c r="M27" s="19">
        <v>1</v>
      </c>
      <c r="N27" s="19">
        <f t="shared" si="13"/>
        <v>1</v>
      </c>
      <c r="O27" s="16">
        <f t="shared" si="14"/>
        <v>1</v>
      </c>
      <c r="P27" s="16">
        <v>0</v>
      </c>
      <c r="Q27" s="16">
        <v>0</v>
      </c>
      <c r="R27" s="16">
        <v>0</v>
      </c>
      <c r="S27" s="16">
        <v>0</v>
      </c>
      <c r="T27" s="45">
        <v>2</v>
      </c>
      <c r="U27" s="45">
        <f t="shared" si="9"/>
        <v>10</v>
      </c>
      <c r="V27" s="45">
        <v>2</v>
      </c>
      <c r="W27" s="21">
        <v>1</v>
      </c>
      <c r="X27" s="21">
        <f t="shared" si="15"/>
        <v>0</v>
      </c>
      <c r="Y27" s="21">
        <f t="shared" si="16"/>
        <v>1</v>
      </c>
      <c r="Z27" s="21">
        <f>SUM(X27:Y27)</f>
        <v>1</v>
      </c>
      <c r="AA27" s="19">
        <v>1</v>
      </c>
      <c r="AB27" s="21">
        <v>1</v>
      </c>
    </row>
    <row r="28" spans="1:28" s="3" customFormat="1" x14ac:dyDescent="0.25">
      <c r="A28" s="8" t="s">
        <v>60</v>
      </c>
      <c r="B28" s="16" t="s">
        <v>61</v>
      </c>
      <c r="C28" s="16" t="s">
        <v>22</v>
      </c>
      <c r="D28" s="16"/>
      <c r="E28" s="18">
        <v>2</v>
      </c>
      <c r="F28" s="47">
        <v>4</v>
      </c>
      <c r="G28" s="41" t="s">
        <v>62</v>
      </c>
      <c r="H28" s="19">
        <v>0</v>
      </c>
      <c r="I28" s="19">
        <f t="shared" si="12"/>
        <v>0</v>
      </c>
      <c r="J28" s="19">
        <v>1</v>
      </c>
      <c r="K28" s="20">
        <f t="shared" si="7"/>
        <v>2</v>
      </c>
      <c r="L28" s="49">
        <f t="shared" si="8"/>
        <v>4</v>
      </c>
      <c r="M28" s="19">
        <v>1</v>
      </c>
      <c r="N28" s="19">
        <f t="shared" si="13"/>
        <v>1</v>
      </c>
      <c r="O28" s="16">
        <f t="shared" si="14"/>
        <v>0</v>
      </c>
      <c r="P28" s="16">
        <v>0</v>
      </c>
      <c r="Q28" s="16">
        <v>0</v>
      </c>
      <c r="R28" s="16">
        <v>0</v>
      </c>
      <c r="S28" s="16">
        <v>0</v>
      </c>
      <c r="T28" s="45">
        <v>2</v>
      </c>
      <c r="U28" s="45">
        <f t="shared" si="9"/>
        <v>4</v>
      </c>
      <c r="V28" s="45">
        <v>2</v>
      </c>
      <c r="W28" s="21">
        <v>1</v>
      </c>
      <c r="X28" s="21">
        <f t="shared" si="15"/>
        <v>0</v>
      </c>
      <c r="Y28" s="21">
        <f t="shared" si="16"/>
        <v>1</v>
      </c>
      <c r="Z28" s="21">
        <f>SUM(X28:Y28)</f>
        <v>1</v>
      </c>
      <c r="AA28" s="19">
        <v>1</v>
      </c>
      <c r="AB28" s="21">
        <v>1</v>
      </c>
    </row>
    <row r="29" spans="1:28" s="3" customFormat="1" x14ac:dyDescent="0.25">
      <c r="A29" s="8" t="s">
        <v>63</v>
      </c>
      <c r="B29" s="17" t="s">
        <v>64</v>
      </c>
      <c r="C29" s="17" t="s">
        <v>22</v>
      </c>
      <c r="D29" s="17" t="s">
        <v>28</v>
      </c>
      <c r="E29" s="18">
        <v>2</v>
      </c>
      <c r="F29" s="18">
        <v>4</v>
      </c>
      <c r="G29" s="17" t="s">
        <v>23</v>
      </c>
      <c r="H29" s="19">
        <v>0</v>
      </c>
      <c r="I29" s="19">
        <f t="shared" si="12"/>
        <v>0</v>
      </c>
      <c r="J29" s="19">
        <v>1</v>
      </c>
      <c r="K29" s="20">
        <f t="shared" si="7"/>
        <v>2</v>
      </c>
      <c r="L29" s="49">
        <f t="shared" si="8"/>
        <v>4</v>
      </c>
      <c r="M29" s="19">
        <v>1</v>
      </c>
      <c r="N29" s="19">
        <f t="shared" si="13"/>
        <v>1</v>
      </c>
      <c r="O29" s="16">
        <f t="shared" si="14"/>
        <v>0</v>
      </c>
      <c r="P29" s="16">
        <v>0</v>
      </c>
      <c r="Q29" s="16">
        <v>0</v>
      </c>
      <c r="R29" s="16">
        <v>0</v>
      </c>
      <c r="S29" s="16">
        <v>0</v>
      </c>
      <c r="T29" s="45">
        <v>2</v>
      </c>
      <c r="U29" s="45">
        <f t="shared" si="9"/>
        <v>4</v>
      </c>
      <c r="V29" s="45">
        <v>2</v>
      </c>
      <c r="W29" s="21">
        <v>1</v>
      </c>
      <c r="X29" s="21">
        <f t="shared" si="15"/>
        <v>0</v>
      </c>
      <c r="Y29" s="21">
        <f t="shared" si="16"/>
        <v>1</v>
      </c>
      <c r="Z29" s="21">
        <f>SUM(X29:Y29)</f>
        <v>1</v>
      </c>
      <c r="AA29" s="19">
        <v>1</v>
      </c>
      <c r="AB29" s="21">
        <v>1</v>
      </c>
    </row>
    <row r="30" spans="1:28" s="3" customFormat="1" x14ac:dyDescent="0.25">
      <c r="A30" s="8" t="s">
        <v>65</v>
      </c>
      <c r="B30" s="17" t="s">
        <v>66</v>
      </c>
      <c r="C30" s="17" t="s">
        <v>22</v>
      </c>
      <c r="D30" s="17" t="s">
        <v>28</v>
      </c>
      <c r="E30" s="18">
        <v>2</v>
      </c>
      <c r="F30" s="18">
        <v>6</v>
      </c>
      <c r="G30" s="17" t="s">
        <v>23</v>
      </c>
      <c r="H30" s="19">
        <v>0</v>
      </c>
      <c r="I30" s="19">
        <f t="shared" si="12"/>
        <v>0</v>
      </c>
      <c r="J30" s="19">
        <v>1</v>
      </c>
      <c r="K30" s="20">
        <f t="shared" si="7"/>
        <v>2</v>
      </c>
      <c r="L30" s="49">
        <f t="shared" si="8"/>
        <v>6</v>
      </c>
      <c r="M30" s="19">
        <v>1</v>
      </c>
      <c r="N30" s="19">
        <f t="shared" si="13"/>
        <v>1</v>
      </c>
      <c r="O30" s="16">
        <f t="shared" si="14"/>
        <v>0</v>
      </c>
      <c r="P30" s="16">
        <v>0</v>
      </c>
      <c r="Q30" s="16">
        <v>0</v>
      </c>
      <c r="R30" s="16">
        <v>0</v>
      </c>
      <c r="S30" s="16">
        <v>0</v>
      </c>
      <c r="T30" s="45">
        <v>2</v>
      </c>
      <c r="U30" s="45">
        <f t="shared" si="9"/>
        <v>6</v>
      </c>
      <c r="V30" s="45">
        <v>2</v>
      </c>
      <c r="W30" s="21">
        <v>1</v>
      </c>
      <c r="X30" s="21">
        <f t="shared" si="15"/>
        <v>0</v>
      </c>
      <c r="Y30" s="21">
        <f t="shared" si="16"/>
        <v>1</v>
      </c>
      <c r="Z30" s="21">
        <f>SUM(X30:Y30)</f>
        <v>1</v>
      </c>
      <c r="AA30" s="19">
        <v>1</v>
      </c>
      <c r="AB30" s="21">
        <v>1</v>
      </c>
    </row>
    <row r="31" spans="1:28" s="3" customFormat="1" x14ac:dyDescent="0.25">
      <c r="A31" s="8" t="s">
        <v>67</v>
      </c>
      <c r="B31" s="16" t="s">
        <v>68</v>
      </c>
      <c r="C31" s="17" t="s">
        <v>22</v>
      </c>
      <c r="D31" s="17" t="s">
        <v>12</v>
      </c>
      <c r="E31" s="18">
        <v>2</v>
      </c>
      <c r="F31" s="18">
        <v>8</v>
      </c>
      <c r="G31" s="17" t="s">
        <v>23</v>
      </c>
      <c r="H31" s="19">
        <v>0</v>
      </c>
      <c r="I31" s="19">
        <f t="shared" si="12"/>
        <v>0</v>
      </c>
      <c r="J31" s="19">
        <v>1</v>
      </c>
      <c r="K31" s="20">
        <f t="shared" si="7"/>
        <v>2</v>
      </c>
      <c r="L31" s="49">
        <f t="shared" si="8"/>
        <v>8</v>
      </c>
      <c r="M31" s="19">
        <v>1</v>
      </c>
      <c r="N31" s="19">
        <f t="shared" si="13"/>
        <v>1</v>
      </c>
      <c r="O31" s="16">
        <f t="shared" si="14"/>
        <v>1</v>
      </c>
      <c r="P31" s="16">
        <v>0</v>
      </c>
      <c r="Q31" s="16">
        <v>0</v>
      </c>
      <c r="R31" s="16">
        <v>0</v>
      </c>
      <c r="S31" s="16">
        <v>0</v>
      </c>
      <c r="T31" s="45">
        <v>2</v>
      </c>
      <c r="U31" s="45">
        <f t="shared" si="9"/>
        <v>8</v>
      </c>
      <c r="V31" s="45">
        <v>2</v>
      </c>
      <c r="W31" s="21">
        <v>1</v>
      </c>
      <c r="X31" s="21">
        <f t="shared" si="15"/>
        <v>0</v>
      </c>
      <c r="Y31" s="21">
        <f t="shared" si="16"/>
        <v>1</v>
      </c>
      <c r="Z31" s="21">
        <f>SUM(X31:Y31)</f>
        <v>1</v>
      </c>
      <c r="AA31" s="19">
        <v>1</v>
      </c>
      <c r="AB31" s="21">
        <v>1</v>
      </c>
    </row>
    <row r="32" spans="1:28" s="3" customFormat="1" x14ac:dyDescent="0.25">
      <c r="A32" s="8" t="s">
        <v>69</v>
      </c>
      <c r="B32" s="16" t="s">
        <v>70</v>
      </c>
      <c r="C32" s="17" t="s">
        <v>38</v>
      </c>
      <c r="D32" s="17" t="s">
        <v>12</v>
      </c>
      <c r="E32" s="18">
        <v>0</v>
      </c>
      <c r="F32" s="18">
        <v>37</v>
      </c>
      <c r="G32" s="17" t="s">
        <v>39</v>
      </c>
      <c r="H32" s="19">
        <v>1</v>
      </c>
      <c r="I32" s="19">
        <v>0</v>
      </c>
      <c r="J32" s="19">
        <v>1</v>
      </c>
      <c r="K32" s="20">
        <v>0</v>
      </c>
      <c r="L32" s="49">
        <v>37</v>
      </c>
      <c r="M32" s="19">
        <v>0</v>
      </c>
      <c r="N32" s="19">
        <v>1</v>
      </c>
      <c r="O32" s="16">
        <v>1</v>
      </c>
      <c r="P32" s="16">
        <v>0</v>
      </c>
      <c r="Q32" s="16">
        <v>0</v>
      </c>
      <c r="R32" s="16">
        <v>0</v>
      </c>
      <c r="S32" s="16">
        <v>0</v>
      </c>
      <c r="T32" s="45">
        <v>4</v>
      </c>
      <c r="U32" s="45">
        <f t="shared" si="9"/>
        <v>37</v>
      </c>
      <c r="V32" s="45">
        <v>0</v>
      </c>
      <c r="W32" s="21">
        <v>1</v>
      </c>
      <c r="X32" s="21">
        <f t="shared" si="15"/>
        <v>1</v>
      </c>
      <c r="Y32" s="21">
        <f t="shared" si="16"/>
        <v>0</v>
      </c>
      <c r="Z32" s="21">
        <f>SUM(X32:Y32)</f>
        <v>1</v>
      </c>
      <c r="AA32" s="19">
        <v>1</v>
      </c>
      <c r="AB32" s="21">
        <v>1</v>
      </c>
    </row>
    <row r="33" spans="1:28" s="3" customFormat="1" x14ac:dyDescent="0.25">
      <c r="A33" s="8" t="s">
        <v>71</v>
      </c>
      <c r="B33" s="17" t="s">
        <v>72</v>
      </c>
      <c r="C33" s="17" t="s">
        <v>22</v>
      </c>
      <c r="D33" s="17" t="s">
        <v>28</v>
      </c>
      <c r="E33" s="18">
        <v>2</v>
      </c>
      <c r="F33" s="18">
        <v>6</v>
      </c>
      <c r="G33" s="17" t="s">
        <v>23</v>
      </c>
      <c r="H33" s="19">
        <v>0</v>
      </c>
      <c r="I33" s="19">
        <f>H33</f>
        <v>0</v>
      </c>
      <c r="J33" s="19">
        <v>1</v>
      </c>
      <c r="K33" s="20">
        <f t="shared" ref="K33:L35" si="17">E33</f>
        <v>2</v>
      </c>
      <c r="L33" s="49">
        <f t="shared" si="17"/>
        <v>6</v>
      </c>
      <c r="M33" s="19">
        <v>1</v>
      </c>
      <c r="N33" s="19">
        <f>M33</f>
        <v>1</v>
      </c>
      <c r="O33" s="16">
        <f>IF(D33="C9500-NM-8X",1,0)</f>
        <v>0</v>
      </c>
      <c r="P33" s="16">
        <v>0</v>
      </c>
      <c r="Q33" s="16">
        <v>0</v>
      </c>
      <c r="R33" s="16">
        <v>0</v>
      </c>
      <c r="S33" s="16">
        <v>0</v>
      </c>
      <c r="T33" s="45">
        <v>2</v>
      </c>
      <c r="U33" s="45">
        <f t="shared" si="9"/>
        <v>6</v>
      </c>
      <c r="V33" s="45">
        <v>2</v>
      </c>
      <c r="W33" s="21">
        <v>1</v>
      </c>
      <c r="X33" s="21">
        <f t="shared" si="15"/>
        <v>0</v>
      </c>
      <c r="Y33" s="21">
        <f t="shared" si="16"/>
        <v>1</v>
      </c>
      <c r="Z33" s="21">
        <f>SUM(X33:Y33)</f>
        <v>1</v>
      </c>
      <c r="AA33" s="19">
        <v>1</v>
      </c>
      <c r="AB33" s="21">
        <v>1</v>
      </c>
    </row>
    <row r="34" spans="1:28" s="3" customFormat="1" x14ac:dyDescent="0.25">
      <c r="A34" s="8" t="s">
        <v>73</v>
      </c>
      <c r="B34" s="17" t="s">
        <v>74</v>
      </c>
      <c r="C34" s="17" t="s">
        <v>22</v>
      </c>
      <c r="D34" s="17" t="s">
        <v>12</v>
      </c>
      <c r="E34" s="18">
        <v>2</v>
      </c>
      <c r="F34" s="18">
        <v>8</v>
      </c>
      <c r="G34" s="17" t="s">
        <v>23</v>
      </c>
      <c r="H34" s="19">
        <v>0</v>
      </c>
      <c r="I34" s="19">
        <f>H34</f>
        <v>0</v>
      </c>
      <c r="J34" s="19">
        <v>1</v>
      </c>
      <c r="K34" s="20">
        <f t="shared" si="17"/>
        <v>2</v>
      </c>
      <c r="L34" s="49">
        <f t="shared" si="17"/>
        <v>8</v>
      </c>
      <c r="M34" s="19">
        <v>1</v>
      </c>
      <c r="N34" s="19">
        <f>M34</f>
        <v>1</v>
      </c>
      <c r="O34" s="16">
        <f>IF(D34="C9500-NM-8X",1,0)</f>
        <v>1</v>
      </c>
      <c r="P34" s="16">
        <v>0</v>
      </c>
      <c r="Q34" s="16">
        <v>0</v>
      </c>
      <c r="R34" s="16">
        <v>0</v>
      </c>
      <c r="S34" s="16">
        <v>0</v>
      </c>
      <c r="T34" s="45">
        <v>2</v>
      </c>
      <c r="U34" s="45">
        <f t="shared" si="9"/>
        <v>8</v>
      </c>
      <c r="V34" s="45">
        <v>2</v>
      </c>
      <c r="W34" s="21">
        <v>1</v>
      </c>
      <c r="X34" s="21">
        <f t="shared" si="15"/>
        <v>0</v>
      </c>
      <c r="Y34" s="21">
        <f t="shared" si="16"/>
        <v>1</v>
      </c>
      <c r="Z34" s="21">
        <f>SUM(X34:Y34)</f>
        <v>1</v>
      </c>
      <c r="AA34" s="19">
        <v>1</v>
      </c>
      <c r="AB34" s="21">
        <v>1</v>
      </c>
    </row>
    <row r="35" spans="1:28" s="3" customFormat="1" x14ac:dyDescent="0.25">
      <c r="A35" s="8" t="s">
        <v>75</v>
      </c>
      <c r="B35" s="16" t="s">
        <v>76</v>
      </c>
      <c r="C35" s="17" t="s">
        <v>22</v>
      </c>
      <c r="D35" s="17" t="s">
        <v>28</v>
      </c>
      <c r="E35" s="18">
        <v>2</v>
      </c>
      <c r="F35" s="18">
        <v>4</v>
      </c>
      <c r="G35" s="17" t="s">
        <v>23</v>
      </c>
      <c r="H35" s="19">
        <v>0</v>
      </c>
      <c r="I35" s="19">
        <f>H35</f>
        <v>0</v>
      </c>
      <c r="J35" s="19">
        <v>1</v>
      </c>
      <c r="K35" s="20">
        <f t="shared" si="17"/>
        <v>2</v>
      </c>
      <c r="L35" s="49">
        <f t="shared" si="17"/>
        <v>4</v>
      </c>
      <c r="M35" s="19">
        <v>1</v>
      </c>
      <c r="N35" s="19">
        <f>M35</f>
        <v>1</v>
      </c>
      <c r="O35" s="16">
        <f>IF(D35="C9500-NM-8X",1,0)</f>
        <v>0</v>
      </c>
      <c r="P35" s="16">
        <v>0</v>
      </c>
      <c r="Q35" s="16">
        <v>0</v>
      </c>
      <c r="R35" s="16">
        <v>0</v>
      </c>
      <c r="S35" s="16">
        <v>0</v>
      </c>
      <c r="T35" s="45">
        <v>2</v>
      </c>
      <c r="U35" s="45">
        <f t="shared" si="9"/>
        <v>4</v>
      </c>
      <c r="V35" s="45">
        <v>2</v>
      </c>
      <c r="W35" s="21">
        <v>1</v>
      </c>
      <c r="X35" s="21">
        <f t="shared" si="15"/>
        <v>0</v>
      </c>
      <c r="Y35" s="21">
        <f t="shared" si="16"/>
        <v>1</v>
      </c>
      <c r="Z35" s="21">
        <f>SUM(X35:Y35)</f>
        <v>1</v>
      </c>
      <c r="AA35" s="19">
        <v>1</v>
      </c>
      <c r="AB35" s="21">
        <v>1</v>
      </c>
    </row>
    <row r="36" spans="1:28" s="3" customFormat="1" x14ac:dyDescent="0.25">
      <c r="A36" s="8" t="s">
        <v>77</v>
      </c>
      <c r="B36" s="16" t="s">
        <v>77</v>
      </c>
      <c r="C36" s="17" t="s">
        <v>107</v>
      </c>
      <c r="D36" s="17"/>
      <c r="E36" s="18">
        <v>2</v>
      </c>
      <c r="F36" s="18">
        <v>2</v>
      </c>
      <c r="G36" s="17" t="s">
        <v>62</v>
      </c>
      <c r="H36" s="19">
        <v>0</v>
      </c>
      <c r="I36" s="19">
        <f t="shared" ref="I36:I38" si="18">H36</f>
        <v>0</v>
      </c>
      <c r="J36" s="19">
        <v>0</v>
      </c>
      <c r="K36" s="20">
        <v>2</v>
      </c>
      <c r="L36" s="49">
        <v>2</v>
      </c>
      <c r="M36" s="19">
        <v>0</v>
      </c>
      <c r="N36" s="19">
        <v>0</v>
      </c>
      <c r="O36" s="16">
        <v>0</v>
      </c>
      <c r="P36" s="16">
        <v>1</v>
      </c>
      <c r="Q36" s="16">
        <v>1</v>
      </c>
      <c r="R36" s="16">
        <v>1</v>
      </c>
      <c r="S36" s="16">
        <v>1</v>
      </c>
      <c r="T36" s="19">
        <v>0</v>
      </c>
      <c r="U36" s="45">
        <v>2</v>
      </c>
      <c r="V36" s="45">
        <v>2</v>
      </c>
      <c r="W36" s="21">
        <v>1</v>
      </c>
      <c r="X36" s="21">
        <f t="shared" ref="X36:X38" si="19">H36</f>
        <v>0</v>
      </c>
      <c r="Y36" s="21">
        <f t="shared" ref="Y36:Y38" si="20">M36</f>
        <v>0</v>
      </c>
      <c r="Z36" s="21">
        <v>1</v>
      </c>
      <c r="AA36" s="19">
        <v>1</v>
      </c>
      <c r="AB36" s="21">
        <v>1</v>
      </c>
    </row>
    <row r="37" spans="1:28" s="3" customFormat="1" x14ac:dyDescent="0.25">
      <c r="A37" s="8" t="s">
        <v>78</v>
      </c>
      <c r="B37" s="16" t="s">
        <v>78</v>
      </c>
      <c r="C37" s="17" t="s">
        <v>107</v>
      </c>
      <c r="D37" s="17"/>
      <c r="E37" s="18">
        <v>4</v>
      </c>
      <c r="F37" s="18">
        <v>0</v>
      </c>
      <c r="G37" s="17" t="s">
        <v>62</v>
      </c>
      <c r="H37" s="19">
        <v>0</v>
      </c>
      <c r="I37" s="19">
        <f t="shared" si="18"/>
        <v>0</v>
      </c>
      <c r="J37" s="19">
        <v>0</v>
      </c>
      <c r="K37" s="20">
        <v>4</v>
      </c>
      <c r="L37" s="49">
        <v>0</v>
      </c>
      <c r="M37" s="19">
        <v>0</v>
      </c>
      <c r="N37" s="19">
        <v>0</v>
      </c>
      <c r="O37" s="16">
        <v>0</v>
      </c>
      <c r="P37" s="16">
        <v>2</v>
      </c>
      <c r="Q37" s="16">
        <v>2</v>
      </c>
      <c r="R37" s="16">
        <v>2</v>
      </c>
      <c r="S37" s="16">
        <v>2</v>
      </c>
      <c r="T37" s="19">
        <v>2</v>
      </c>
      <c r="U37" s="45">
        <v>0</v>
      </c>
      <c r="V37" s="45">
        <v>4</v>
      </c>
      <c r="W37" s="21">
        <v>2</v>
      </c>
      <c r="X37" s="21">
        <f t="shared" si="19"/>
        <v>0</v>
      </c>
      <c r="Y37" s="21">
        <f t="shared" si="20"/>
        <v>0</v>
      </c>
      <c r="Z37" s="21">
        <v>1</v>
      </c>
      <c r="AA37" s="19">
        <v>1</v>
      </c>
      <c r="AB37" s="21">
        <v>1</v>
      </c>
    </row>
    <row r="38" spans="1:28" s="3" customFormat="1" x14ac:dyDescent="0.25">
      <c r="A38" s="8" t="s">
        <v>79</v>
      </c>
      <c r="B38" s="16" t="s">
        <v>79</v>
      </c>
      <c r="C38" s="17" t="s">
        <v>107</v>
      </c>
      <c r="D38" s="17"/>
      <c r="E38" s="18">
        <v>2</v>
      </c>
      <c r="F38" s="18">
        <v>2</v>
      </c>
      <c r="G38" s="17" t="s">
        <v>62</v>
      </c>
      <c r="H38" s="19">
        <v>0</v>
      </c>
      <c r="I38" s="19">
        <f t="shared" si="18"/>
        <v>0</v>
      </c>
      <c r="J38" s="19">
        <v>0</v>
      </c>
      <c r="K38" s="20">
        <v>2</v>
      </c>
      <c r="L38" s="49">
        <v>2</v>
      </c>
      <c r="M38" s="19">
        <v>0</v>
      </c>
      <c r="N38" s="19">
        <v>0</v>
      </c>
      <c r="O38" s="16">
        <v>0</v>
      </c>
      <c r="P38" s="16">
        <v>1</v>
      </c>
      <c r="Q38" s="16">
        <v>1</v>
      </c>
      <c r="R38" s="16">
        <v>1</v>
      </c>
      <c r="S38" s="16">
        <v>1</v>
      </c>
      <c r="T38" s="19">
        <v>0</v>
      </c>
      <c r="U38" s="45">
        <v>2</v>
      </c>
      <c r="V38" s="45">
        <v>2</v>
      </c>
      <c r="W38" s="21">
        <v>1</v>
      </c>
      <c r="X38" s="21">
        <f t="shared" si="19"/>
        <v>0</v>
      </c>
      <c r="Y38" s="21">
        <f t="shared" si="20"/>
        <v>0</v>
      </c>
      <c r="Z38" s="21">
        <v>1</v>
      </c>
      <c r="AA38" s="19">
        <v>1</v>
      </c>
      <c r="AB38" s="21">
        <v>1</v>
      </c>
    </row>
    <row r="39" spans="1:28" s="3" customFormat="1" x14ac:dyDescent="0.25">
      <c r="A39" s="8"/>
      <c r="B39" s="16"/>
      <c r="C39" s="17"/>
      <c r="D39" s="17"/>
      <c r="E39" s="17">
        <f>SUM(E6:E38)</f>
        <v>63</v>
      </c>
      <c r="F39" s="18">
        <f>SUM(F6:F38)</f>
        <v>251</v>
      </c>
      <c r="G39" s="17"/>
      <c r="H39" s="48">
        <v>4</v>
      </c>
      <c r="I39" s="48">
        <f>SUM(I8:I38)</f>
        <v>0</v>
      </c>
      <c r="J39" s="48">
        <f>SUM(J8:J38)</f>
        <v>28</v>
      </c>
      <c r="K39" s="48">
        <f>SUM(K8:K38)</f>
        <v>65</v>
      </c>
      <c r="L39" s="48">
        <f>SUM(L8:L38)</f>
        <v>259</v>
      </c>
      <c r="M39" s="48">
        <f>SUM(M8:M38)</f>
        <v>24</v>
      </c>
      <c r="N39" s="48">
        <f>SUM(N8:N38)</f>
        <v>28</v>
      </c>
      <c r="O39" s="48">
        <f>SUM(O8:O38)</f>
        <v>17</v>
      </c>
      <c r="P39" s="48">
        <f>SUM(P8:P38)</f>
        <v>4</v>
      </c>
      <c r="Q39" s="48">
        <f>SUM(Q8:Q38)</f>
        <v>4</v>
      </c>
      <c r="R39" s="48">
        <f>SUM(R8:R38)</f>
        <v>4</v>
      </c>
      <c r="S39" s="48">
        <f>SUM(S8:S38)</f>
        <v>4</v>
      </c>
      <c r="T39" s="48">
        <f>SUM(T8:T38)</f>
        <v>60</v>
      </c>
      <c r="U39" s="48">
        <f>SUM(U8:U38)</f>
        <v>259</v>
      </c>
      <c r="V39" s="48">
        <f>SUM(V8:V38)</f>
        <v>65</v>
      </c>
      <c r="W39" s="48">
        <f>SUM(W8:W38)</f>
        <v>32</v>
      </c>
      <c r="X39" s="48">
        <f>SUM(X8:X38)</f>
        <v>3</v>
      </c>
      <c r="Y39" s="48">
        <f>SUM(Y8:Y38)</f>
        <v>25</v>
      </c>
      <c r="Z39" s="48">
        <f>SUM(Z8:Z38)</f>
        <v>31</v>
      </c>
      <c r="AA39" s="48">
        <f>SUM(AA8:AA38)</f>
        <v>31</v>
      </c>
      <c r="AB39" s="48">
        <f>SUM(AB8:AB38)</f>
        <v>31</v>
      </c>
    </row>
    <row r="40" spans="1:28" s="10" customFormat="1" ht="18" x14ac:dyDescent="0.25">
      <c r="A40" s="65" t="s">
        <v>119</v>
      </c>
      <c r="B40" s="66"/>
      <c r="C40" s="66"/>
      <c r="D40" s="66"/>
      <c r="E40" s="66"/>
      <c r="F40" s="66"/>
      <c r="G40" s="67"/>
      <c r="H40" s="68">
        <f>H7*H39</f>
        <v>0</v>
      </c>
      <c r="I40" s="68">
        <f t="shared" ref="I40:AB40" si="21">I7*I39</f>
        <v>0</v>
      </c>
      <c r="J40" s="68">
        <f t="shared" si="21"/>
        <v>0</v>
      </c>
      <c r="K40" s="68">
        <f t="shared" si="21"/>
        <v>0</v>
      </c>
      <c r="L40" s="68">
        <f t="shared" si="21"/>
        <v>0</v>
      </c>
      <c r="M40" s="68">
        <f t="shared" si="21"/>
        <v>0</v>
      </c>
      <c r="N40" s="68">
        <f t="shared" si="21"/>
        <v>0</v>
      </c>
      <c r="O40" s="68">
        <f t="shared" si="21"/>
        <v>0</v>
      </c>
      <c r="P40" s="68">
        <f t="shared" si="21"/>
        <v>0</v>
      </c>
      <c r="Q40" s="68">
        <f t="shared" si="21"/>
        <v>0</v>
      </c>
      <c r="R40" s="68">
        <f t="shared" si="21"/>
        <v>0</v>
      </c>
      <c r="S40" s="68">
        <f t="shared" si="21"/>
        <v>0</v>
      </c>
      <c r="T40" s="68">
        <f t="shared" si="21"/>
        <v>0</v>
      </c>
      <c r="U40" s="68">
        <f t="shared" si="21"/>
        <v>0</v>
      </c>
      <c r="V40" s="68">
        <f t="shared" si="21"/>
        <v>0</v>
      </c>
      <c r="W40" s="68">
        <f t="shared" si="21"/>
        <v>0</v>
      </c>
      <c r="X40" s="68">
        <f t="shared" si="21"/>
        <v>0</v>
      </c>
      <c r="Y40" s="68">
        <f t="shared" si="21"/>
        <v>0</v>
      </c>
      <c r="Z40" s="68">
        <f t="shared" si="21"/>
        <v>0</v>
      </c>
      <c r="AA40" s="68">
        <f t="shared" si="21"/>
        <v>0</v>
      </c>
      <c r="AB40" s="68">
        <f t="shared" si="21"/>
        <v>0</v>
      </c>
    </row>
    <row r="41" spans="1:28" s="10" customFormat="1" x14ac:dyDescent="0.25">
      <c r="A41" s="64"/>
      <c r="B41" s="64"/>
      <c r="C41" s="64"/>
      <c r="D41" s="64"/>
      <c r="E41" s="64"/>
      <c r="F41" s="64"/>
      <c r="G41" s="64"/>
      <c r="H41" s="9"/>
      <c r="I41" s="9"/>
      <c r="J41" s="9"/>
      <c r="K41" s="15"/>
      <c r="L41" s="15"/>
      <c r="M41" s="9"/>
      <c r="N41" s="9"/>
      <c r="O41" s="9"/>
      <c r="P41" s="9"/>
      <c r="Q41" s="9"/>
      <c r="R41" s="9"/>
      <c r="S41" s="9"/>
      <c r="T41" s="11"/>
      <c r="U41" s="11"/>
      <c r="V41" s="11"/>
      <c r="W41" s="11"/>
      <c r="X41" s="12"/>
      <c r="Y41" s="12"/>
      <c r="Z41" s="12"/>
      <c r="AA41" s="12"/>
      <c r="AB41" s="12"/>
    </row>
    <row r="42" spans="1:28" ht="15" customHeight="1" x14ac:dyDescent="0.25">
      <c r="A42" s="57" t="s">
        <v>80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</row>
    <row r="43" spans="1:28" ht="51.75" customHeight="1" x14ac:dyDescent="0.25">
      <c r="A43" s="52" t="s">
        <v>81</v>
      </c>
      <c r="B43" s="52"/>
      <c r="C43" s="52"/>
    </row>
    <row r="46" spans="1:28" s="7" customFormat="1" x14ac:dyDescent="0.25">
      <c r="A46" s="5"/>
      <c r="B46" s="13"/>
      <c r="C46" s="13"/>
      <c r="D46" s="13"/>
      <c r="E46" s="13"/>
      <c r="F46" s="14"/>
      <c r="G46" s="13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13"/>
      <c r="U46" s="5"/>
      <c r="V46" s="5"/>
      <c r="W46" s="5"/>
      <c r="X46" s="5"/>
      <c r="Y46" s="5"/>
      <c r="Z46" s="5"/>
      <c r="AA46" s="5"/>
      <c r="AB46" s="5"/>
    </row>
    <row r="47" spans="1:28" s="7" customFormat="1" x14ac:dyDescent="0.25">
      <c r="A47" s="5"/>
      <c r="B47" s="13"/>
      <c r="C47" s="13"/>
      <c r="D47" s="13"/>
      <c r="E47" s="13"/>
      <c r="F47" s="14"/>
      <c r="G47" s="13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13"/>
      <c r="U47" s="5"/>
      <c r="V47" s="5"/>
      <c r="W47" s="5"/>
      <c r="X47" s="5"/>
      <c r="Y47" s="5"/>
      <c r="Z47" s="5"/>
      <c r="AA47" s="5"/>
      <c r="AB47" s="5"/>
    </row>
    <row r="48" spans="1:28" s="7" customFormat="1" x14ac:dyDescent="0.25">
      <c r="A48" s="5"/>
      <c r="B48" s="13"/>
      <c r="C48" s="13"/>
      <c r="D48" s="13"/>
      <c r="E48" s="13"/>
      <c r="F48" s="14"/>
      <c r="G48" s="13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13"/>
      <c r="U48" s="5"/>
      <c r="V48" s="5"/>
      <c r="W48" s="5"/>
      <c r="X48" s="5"/>
      <c r="Y48" s="5"/>
      <c r="Z48" s="5"/>
      <c r="AA48" s="5"/>
      <c r="AB48" s="5"/>
    </row>
    <row r="49" spans="1:28" s="7" customFormat="1" x14ac:dyDescent="0.25">
      <c r="A49" s="5"/>
      <c r="B49" s="13"/>
      <c r="C49" s="13"/>
      <c r="D49" s="13"/>
      <c r="E49" s="13"/>
      <c r="F49" s="14"/>
      <c r="G49" s="13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13"/>
      <c r="U49" s="5"/>
      <c r="V49" s="5"/>
      <c r="W49" s="5"/>
      <c r="X49" s="5"/>
      <c r="Y49" s="5"/>
      <c r="Z49" s="5"/>
      <c r="AA49" s="5"/>
      <c r="AB49" s="5"/>
    </row>
    <row r="50" spans="1:28" s="7" customFormat="1" x14ac:dyDescent="0.25">
      <c r="A50" s="5"/>
      <c r="B50" s="13"/>
      <c r="C50" s="13"/>
      <c r="D50" s="13"/>
      <c r="E50" s="13"/>
      <c r="F50" s="14"/>
      <c r="G50" s="13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13"/>
      <c r="U50" s="5"/>
      <c r="V50" s="5"/>
      <c r="W50" s="5"/>
      <c r="X50" s="5"/>
      <c r="Y50" s="5"/>
      <c r="Z50" s="5"/>
      <c r="AA50" s="5"/>
      <c r="AB50" s="5"/>
    </row>
    <row r="51" spans="1:28" s="7" customFormat="1" x14ac:dyDescent="0.25">
      <c r="A51" s="5"/>
      <c r="B51" s="13"/>
      <c r="C51" s="13"/>
      <c r="D51" s="13"/>
      <c r="E51" s="13"/>
      <c r="F51" s="14"/>
      <c r="G51" s="13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13"/>
      <c r="U51" s="5"/>
      <c r="V51" s="5"/>
      <c r="W51" s="5"/>
      <c r="X51" s="5"/>
      <c r="Y51" s="5"/>
      <c r="Z51" s="5"/>
      <c r="AA51" s="5"/>
      <c r="AB51" s="5"/>
    </row>
    <row r="52" spans="1:28" s="7" customFormat="1" x14ac:dyDescent="0.25">
      <c r="A52" s="5"/>
      <c r="B52" s="13"/>
      <c r="C52" s="13"/>
      <c r="D52" s="13"/>
      <c r="E52" s="13"/>
      <c r="F52" s="14"/>
      <c r="G52" s="13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13"/>
      <c r="U52" s="5"/>
      <c r="V52" s="5"/>
      <c r="W52" s="5"/>
      <c r="X52" s="5"/>
      <c r="Y52" s="5"/>
      <c r="Z52" s="5"/>
      <c r="AA52" s="5"/>
      <c r="AB52" s="5"/>
    </row>
    <row r="53" spans="1:28" s="7" customFormat="1" x14ac:dyDescent="0.25">
      <c r="A53" s="5"/>
      <c r="B53" s="13"/>
      <c r="C53" s="13"/>
      <c r="D53" s="13"/>
      <c r="E53" s="13"/>
      <c r="F53" s="14"/>
      <c r="G53" s="13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13"/>
      <c r="U53" s="5"/>
      <c r="V53" s="5"/>
      <c r="W53" s="5"/>
      <c r="X53" s="5"/>
      <c r="Y53" s="5"/>
      <c r="Z53" s="5"/>
      <c r="AA53" s="5"/>
      <c r="AB53" s="5"/>
    </row>
    <row r="54" spans="1:28" s="7" customFormat="1" x14ac:dyDescent="0.25">
      <c r="A54" s="5"/>
      <c r="B54" s="13"/>
      <c r="C54" s="13"/>
      <c r="D54" s="13"/>
      <c r="E54" s="13"/>
      <c r="F54" s="14"/>
      <c r="G54" s="13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13"/>
      <c r="U54" s="5"/>
      <c r="V54" s="5"/>
      <c r="W54" s="5"/>
      <c r="X54" s="5"/>
      <c r="Y54" s="5"/>
      <c r="Z54" s="5"/>
      <c r="AA54" s="5"/>
      <c r="AB54" s="5"/>
    </row>
    <row r="55" spans="1:28" s="7" customFormat="1" x14ac:dyDescent="0.25">
      <c r="A55" s="5"/>
      <c r="B55" s="13"/>
      <c r="C55" s="13"/>
      <c r="D55" s="13"/>
      <c r="E55" s="13"/>
      <c r="F55" s="14"/>
      <c r="G55" s="13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13"/>
      <c r="U55" s="5"/>
      <c r="V55" s="5"/>
      <c r="W55" s="5"/>
      <c r="X55" s="5"/>
      <c r="Y55" s="5"/>
      <c r="Z55" s="5"/>
      <c r="AA55" s="5"/>
      <c r="AB55" s="5"/>
    </row>
    <row r="56" spans="1:28" s="7" customFormat="1" x14ac:dyDescent="0.25">
      <c r="A56" s="5"/>
      <c r="B56" s="13"/>
      <c r="C56" s="13"/>
      <c r="D56" s="13"/>
      <c r="E56" s="13"/>
      <c r="F56" s="14"/>
      <c r="G56" s="13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13"/>
      <c r="U56" s="5"/>
      <c r="V56" s="5"/>
      <c r="W56" s="5"/>
      <c r="X56" s="5"/>
      <c r="Y56" s="5"/>
      <c r="Z56" s="5"/>
      <c r="AA56" s="5"/>
      <c r="AB56" s="5"/>
    </row>
    <row r="57" spans="1:28" s="7" customFormat="1" x14ac:dyDescent="0.25">
      <c r="A57" s="5"/>
      <c r="B57" s="13"/>
      <c r="C57" s="13"/>
      <c r="D57" s="13"/>
      <c r="E57" s="13"/>
      <c r="F57" s="14"/>
      <c r="G57" s="13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13"/>
      <c r="U57" s="5"/>
      <c r="V57" s="5"/>
      <c r="W57" s="5"/>
      <c r="X57" s="5"/>
      <c r="Y57" s="5"/>
      <c r="Z57" s="5"/>
      <c r="AA57" s="5"/>
      <c r="AB57" s="5"/>
    </row>
    <row r="58" spans="1:28" s="7" customFormat="1" x14ac:dyDescent="0.25">
      <c r="A58" s="5"/>
      <c r="B58" s="13"/>
      <c r="C58" s="13"/>
      <c r="D58" s="13"/>
      <c r="E58" s="13"/>
      <c r="F58" s="14"/>
      <c r="G58" s="13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13"/>
      <c r="U58" s="5"/>
      <c r="V58" s="5"/>
      <c r="W58" s="5"/>
      <c r="X58" s="5"/>
      <c r="Y58" s="5"/>
      <c r="Z58" s="5"/>
      <c r="AA58" s="5"/>
      <c r="AB58" s="5"/>
    </row>
    <row r="59" spans="1:28" s="7" customFormat="1" x14ac:dyDescent="0.25">
      <c r="A59" s="5"/>
      <c r="B59" s="13"/>
      <c r="C59" s="13"/>
      <c r="D59" s="13"/>
      <c r="E59" s="13"/>
      <c r="F59" s="14"/>
      <c r="G59" s="13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13"/>
      <c r="U59" s="5"/>
      <c r="V59" s="5"/>
      <c r="W59" s="5"/>
      <c r="X59" s="5"/>
      <c r="Y59" s="5"/>
      <c r="Z59" s="5"/>
      <c r="AA59" s="5"/>
      <c r="AB59" s="5"/>
    </row>
    <row r="60" spans="1:28" s="7" customFormat="1" x14ac:dyDescent="0.25">
      <c r="A60" s="5"/>
      <c r="B60" s="13"/>
      <c r="C60" s="13"/>
      <c r="D60" s="13"/>
      <c r="E60" s="13"/>
      <c r="F60" s="14"/>
      <c r="G60" s="13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13"/>
      <c r="U60" s="5"/>
      <c r="V60" s="5"/>
      <c r="W60" s="5"/>
      <c r="X60" s="5"/>
      <c r="Y60" s="5"/>
      <c r="Z60" s="5"/>
      <c r="AA60" s="5"/>
      <c r="AB60" s="5"/>
    </row>
    <row r="61" spans="1:28" s="7" customFormat="1" x14ac:dyDescent="0.25">
      <c r="A61" s="5"/>
      <c r="B61" s="13"/>
      <c r="C61" s="13"/>
      <c r="D61" s="13"/>
      <c r="E61" s="13"/>
      <c r="F61" s="14"/>
      <c r="G61" s="13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13"/>
      <c r="U61" s="5"/>
      <c r="V61" s="5"/>
      <c r="W61" s="5"/>
      <c r="X61" s="5"/>
      <c r="Y61" s="5"/>
      <c r="Z61" s="5"/>
      <c r="AA61" s="5"/>
      <c r="AB61" s="5"/>
    </row>
    <row r="62" spans="1:28" s="7" customFormat="1" x14ac:dyDescent="0.25">
      <c r="A62" s="5"/>
      <c r="B62" s="13"/>
      <c r="C62" s="13"/>
      <c r="D62" s="13"/>
      <c r="E62" s="13"/>
      <c r="F62" s="14"/>
      <c r="G62" s="13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13"/>
      <c r="U62" s="5"/>
      <c r="V62" s="5"/>
      <c r="W62" s="5"/>
      <c r="X62" s="5"/>
      <c r="Y62" s="5"/>
      <c r="Z62" s="5"/>
      <c r="AA62" s="5"/>
      <c r="AB62" s="5"/>
    </row>
    <row r="63" spans="1:28" s="7" customFormat="1" x14ac:dyDescent="0.25">
      <c r="A63" s="5"/>
      <c r="B63" s="13"/>
      <c r="C63" s="13"/>
      <c r="D63" s="13"/>
      <c r="E63" s="13"/>
      <c r="F63" s="14"/>
      <c r="G63" s="13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13"/>
      <c r="U63" s="5"/>
      <c r="V63" s="5"/>
      <c r="W63" s="5"/>
      <c r="X63" s="5"/>
      <c r="Y63" s="5"/>
      <c r="Z63" s="5"/>
      <c r="AA63" s="5"/>
      <c r="AB63" s="5"/>
    </row>
    <row r="64" spans="1:28" s="7" customFormat="1" x14ac:dyDescent="0.25">
      <c r="A64" s="5"/>
      <c r="B64" s="13"/>
      <c r="C64" s="13"/>
      <c r="D64" s="13"/>
      <c r="E64" s="13"/>
      <c r="F64" s="14"/>
      <c r="G64" s="13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13"/>
      <c r="U64" s="5"/>
      <c r="V64" s="5"/>
      <c r="W64" s="5"/>
      <c r="X64" s="5"/>
      <c r="Y64" s="5"/>
      <c r="Z64" s="5"/>
      <c r="AA64" s="5"/>
      <c r="AB64" s="5"/>
    </row>
    <row r="65" spans="1:28" s="7" customFormat="1" x14ac:dyDescent="0.25">
      <c r="A65" s="5"/>
      <c r="B65" s="13"/>
      <c r="C65" s="13"/>
      <c r="D65" s="13"/>
      <c r="E65" s="13"/>
      <c r="F65" s="14"/>
      <c r="G65" s="13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13"/>
      <c r="U65" s="5"/>
      <c r="V65" s="5"/>
      <c r="W65" s="5"/>
      <c r="X65" s="5"/>
      <c r="Y65" s="5"/>
      <c r="Z65" s="5"/>
      <c r="AA65" s="5"/>
      <c r="AB65" s="5"/>
    </row>
  </sheetData>
  <sortState xmlns:xlrd2="http://schemas.microsoft.com/office/spreadsheetml/2017/richdata2" ref="A8:AB39">
    <sortCondition sortBy="cellColor" ref="A8:A39" dxfId="4"/>
    <sortCondition ref="A8:A39"/>
  </sortState>
  <mergeCells count="7">
    <mergeCell ref="A1:AB1"/>
    <mergeCell ref="A3:X3"/>
    <mergeCell ref="A4:AB4"/>
    <mergeCell ref="A7:G7"/>
    <mergeCell ref="A40:G40"/>
    <mergeCell ref="A43:C43"/>
    <mergeCell ref="A42:X42"/>
  </mergeCells>
  <pageMargins left="0.2" right="0.2" top="0.75" bottom="0.25" header="0.3" footer="0.3"/>
  <pageSetup scale="58" fitToHeight="3" orientation="landscape" r:id="rId1"/>
  <headerFooter>
    <oddHeader>&amp;L19CPS076  -  Campus LAN Network Equipment Upgrades&amp;CAppendix A - &amp;A&amp;R&amp;D</oddHeader>
    <oddFooter>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03FEC-FAAB-4281-B5C0-50ABADB57C3B}">
  <dimension ref="A1:U41"/>
  <sheetViews>
    <sheetView topLeftCell="B10" workbookViewId="0">
      <selection activeCell="C26" sqref="C26"/>
    </sheetView>
  </sheetViews>
  <sheetFormatPr defaultRowHeight="12.75" x14ac:dyDescent="0.2"/>
  <cols>
    <col min="1" max="1" width="0" style="24" hidden="1" customWidth="1"/>
    <col min="2" max="2" width="21.42578125" style="24" customWidth="1"/>
    <col min="3" max="3" width="37.140625" style="24" customWidth="1"/>
    <col min="4" max="4" width="27.42578125" style="22" customWidth="1"/>
    <col min="5" max="5" width="13.140625" style="24" customWidth="1"/>
    <col min="6" max="6" width="7.28515625" style="24" customWidth="1"/>
    <col min="7" max="7" width="12.42578125" style="23" customWidth="1"/>
    <col min="8" max="8" width="20.85546875" style="22" customWidth="1"/>
    <col min="9" max="9" width="13.42578125" style="22" customWidth="1"/>
    <col min="10" max="10" width="14.7109375" style="24" customWidth="1"/>
    <col min="11" max="11" width="27.42578125" style="22" customWidth="1"/>
    <col min="12" max="12" width="13.140625" style="22" customWidth="1"/>
    <col min="13" max="13" width="10.5703125" style="23" customWidth="1"/>
    <col min="14" max="14" width="12.140625" style="22" customWidth="1"/>
    <col min="15" max="15" width="13" style="22" customWidth="1"/>
    <col min="16" max="16" width="11.7109375" style="23" customWidth="1"/>
    <col min="17" max="17" width="10.28515625" style="23" customWidth="1"/>
    <col min="18" max="19" width="13" style="22" customWidth="1"/>
    <col min="20" max="20" width="10.28515625" style="22" customWidth="1"/>
    <col min="21" max="21" width="13.7109375" style="22" customWidth="1"/>
    <col min="22" max="22" width="12.5703125" style="22" customWidth="1"/>
    <col min="23" max="16384" width="9.140625" style="22"/>
  </cols>
  <sheetData>
    <row r="1" spans="2:11" ht="21" x14ac:dyDescent="0.35">
      <c r="B1" s="61" t="s">
        <v>82</v>
      </c>
      <c r="C1" s="62"/>
      <c r="D1" s="62"/>
      <c r="E1" s="62"/>
      <c r="F1" s="62"/>
      <c r="G1" s="62"/>
      <c r="H1" s="62"/>
      <c r="I1" s="62"/>
      <c r="J1" s="62"/>
      <c r="K1" s="62"/>
    </row>
    <row r="2" spans="2:11" ht="21" x14ac:dyDescent="0.35">
      <c r="B2" s="69"/>
      <c r="C2" s="70"/>
      <c r="D2" s="70"/>
      <c r="E2" s="70"/>
      <c r="F2" s="70"/>
      <c r="G2" s="70"/>
      <c r="H2" s="70"/>
      <c r="I2" s="70"/>
      <c r="J2" s="70"/>
      <c r="K2" s="70"/>
    </row>
    <row r="3" spans="2:11" ht="44.25" customHeight="1" x14ac:dyDescent="0.2">
      <c r="B3" s="50" t="s">
        <v>80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44.25" customHeight="1" x14ac:dyDescent="0.2">
      <c r="B4" s="50" t="s">
        <v>126</v>
      </c>
      <c r="C4" s="50"/>
      <c r="D4" s="50"/>
      <c r="E4" s="50"/>
      <c r="F4" s="50"/>
      <c r="G4" s="50"/>
      <c r="H4" s="50"/>
      <c r="I4" s="50"/>
      <c r="J4" s="50"/>
      <c r="K4" s="50"/>
    </row>
    <row r="5" spans="2:11" x14ac:dyDescent="0.2">
      <c r="B5" s="22"/>
      <c r="C5" s="22"/>
      <c r="E5" s="22"/>
      <c r="F5" s="22"/>
      <c r="G5" s="22"/>
    </row>
    <row r="6" spans="2:11" ht="52.5" customHeight="1" x14ac:dyDescent="0.25">
      <c r="B6" s="25" t="s">
        <v>83</v>
      </c>
      <c r="C6" s="25" t="s">
        <v>84</v>
      </c>
      <c r="D6" s="55" t="s">
        <v>85</v>
      </c>
      <c r="E6" s="56"/>
      <c r="F6" s="56"/>
      <c r="G6" s="56"/>
      <c r="H6" s="56"/>
      <c r="I6" s="43" t="s">
        <v>86</v>
      </c>
      <c r="J6" s="43" t="s">
        <v>87</v>
      </c>
      <c r="K6" s="26" t="s">
        <v>88</v>
      </c>
    </row>
    <row r="7" spans="2:11" ht="32.25" customHeight="1" x14ac:dyDescent="0.25">
      <c r="B7" s="27" t="s">
        <v>89</v>
      </c>
      <c r="C7" s="25" t="s">
        <v>6</v>
      </c>
      <c r="D7" s="53" t="s">
        <v>90</v>
      </c>
      <c r="E7" s="54"/>
      <c r="F7" s="54"/>
      <c r="G7" s="54"/>
      <c r="H7" s="54"/>
      <c r="I7" s="28"/>
      <c r="J7" s="29"/>
      <c r="K7" s="28"/>
    </row>
    <row r="8" spans="2:11" ht="30" customHeight="1" x14ac:dyDescent="0.25">
      <c r="B8" s="27" t="s">
        <v>89</v>
      </c>
      <c r="C8" s="25" t="s">
        <v>91</v>
      </c>
      <c r="D8" s="53" t="s">
        <v>92</v>
      </c>
      <c r="E8" s="54"/>
      <c r="F8" s="54"/>
      <c r="G8" s="54"/>
      <c r="H8" s="54"/>
      <c r="I8" s="28"/>
      <c r="J8" s="30"/>
      <c r="K8" s="30"/>
    </row>
    <row r="9" spans="2:11" ht="30" customHeight="1" x14ac:dyDescent="0.25">
      <c r="B9" s="27" t="s">
        <v>89</v>
      </c>
      <c r="C9" s="25" t="s">
        <v>7</v>
      </c>
      <c r="D9" s="53" t="s">
        <v>93</v>
      </c>
      <c r="E9" s="54"/>
      <c r="F9" s="54"/>
      <c r="G9" s="54"/>
      <c r="H9" s="54"/>
      <c r="I9" s="28"/>
      <c r="J9" s="30"/>
      <c r="K9" s="30"/>
    </row>
    <row r="10" spans="2:11" ht="36.75" customHeight="1" x14ac:dyDescent="0.25">
      <c r="B10" s="27" t="s">
        <v>89</v>
      </c>
      <c r="C10" s="25" t="s">
        <v>8</v>
      </c>
      <c r="D10" s="53" t="s">
        <v>94</v>
      </c>
      <c r="E10" s="54"/>
      <c r="F10" s="54"/>
      <c r="G10" s="54"/>
      <c r="H10" s="54"/>
      <c r="I10" s="28"/>
      <c r="J10" s="29"/>
      <c r="K10" s="28"/>
    </row>
    <row r="11" spans="2:11" ht="37.5" customHeight="1" x14ac:dyDescent="0.25">
      <c r="B11" s="27" t="s">
        <v>89</v>
      </c>
      <c r="C11" s="25" t="s">
        <v>9</v>
      </c>
      <c r="D11" s="53" t="s">
        <v>95</v>
      </c>
      <c r="E11" s="54"/>
      <c r="F11" s="54"/>
      <c r="G11" s="54"/>
      <c r="H11" s="54"/>
      <c r="I11" s="28"/>
      <c r="J11" s="29"/>
      <c r="K11" s="28"/>
    </row>
    <row r="12" spans="2:11" ht="36" customHeight="1" x14ac:dyDescent="0.25">
      <c r="B12" s="27" t="s">
        <v>89</v>
      </c>
      <c r="C12" s="25" t="s">
        <v>4</v>
      </c>
      <c r="D12" s="53" t="s">
        <v>96</v>
      </c>
      <c r="E12" s="54"/>
      <c r="F12" s="54"/>
      <c r="G12" s="54"/>
      <c r="H12" s="54"/>
      <c r="I12" s="28"/>
      <c r="J12" s="29"/>
      <c r="K12" s="28"/>
    </row>
    <row r="13" spans="2:11" ht="40.5" customHeight="1" x14ac:dyDescent="0.25">
      <c r="B13" s="27" t="s">
        <v>89</v>
      </c>
      <c r="C13" s="25" t="s">
        <v>97</v>
      </c>
      <c r="D13" s="53" t="s">
        <v>98</v>
      </c>
      <c r="E13" s="54"/>
      <c r="F13" s="54"/>
      <c r="G13" s="54"/>
      <c r="H13" s="54"/>
      <c r="I13" s="43"/>
      <c r="J13" s="43"/>
      <c r="K13" s="31"/>
    </row>
    <row r="14" spans="2:11" ht="42.75" customHeight="1" x14ac:dyDescent="0.25">
      <c r="B14" s="27" t="s">
        <v>89</v>
      </c>
      <c r="C14" s="25" t="s">
        <v>17</v>
      </c>
      <c r="D14" s="53" t="s">
        <v>99</v>
      </c>
      <c r="E14" s="54"/>
      <c r="F14" s="54"/>
      <c r="G14" s="54"/>
      <c r="H14" s="54"/>
      <c r="I14" s="43"/>
      <c r="J14" s="43"/>
      <c r="K14" s="31"/>
    </row>
    <row r="15" spans="2:11" ht="29.25" customHeight="1" x14ac:dyDescent="0.25">
      <c r="B15" s="27" t="s">
        <v>89</v>
      </c>
      <c r="C15" s="25" t="s">
        <v>100</v>
      </c>
      <c r="D15" s="53" t="s">
        <v>101</v>
      </c>
      <c r="E15" s="54"/>
      <c r="F15" s="54"/>
      <c r="G15" s="54"/>
      <c r="H15" s="54"/>
      <c r="I15" s="28"/>
      <c r="J15" s="29"/>
      <c r="K15" s="28"/>
    </row>
    <row r="16" spans="2:11" ht="29.25" customHeight="1" x14ac:dyDescent="0.25">
      <c r="B16" s="27" t="s">
        <v>89</v>
      </c>
      <c r="C16" s="25" t="s">
        <v>102</v>
      </c>
      <c r="D16" s="53" t="s">
        <v>92</v>
      </c>
      <c r="E16" s="54"/>
      <c r="F16" s="54"/>
      <c r="G16" s="54"/>
      <c r="H16" s="54"/>
      <c r="I16" s="28"/>
      <c r="J16" s="29"/>
      <c r="K16" s="28"/>
    </row>
    <row r="17" spans="2:11" ht="29.25" customHeight="1" x14ac:dyDescent="0.25">
      <c r="B17" s="27" t="s">
        <v>89</v>
      </c>
      <c r="C17" s="25" t="s">
        <v>11</v>
      </c>
      <c r="D17" s="53" t="s">
        <v>93</v>
      </c>
      <c r="E17" s="54"/>
      <c r="F17" s="54"/>
      <c r="G17" s="54"/>
      <c r="H17" s="54"/>
      <c r="I17" s="28"/>
      <c r="J17" s="29"/>
      <c r="K17" s="28"/>
    </row>
    <row r="18" spans="2:11" ht="29.25" customHeight="1" x14ac:dyDescent="0.25">
      <c r="B18" s="27" t="s">
        <v>89</v>
      </c>
      <c r="C18" s="25" t="s">
        <v>12</v>
      </c>
      <c r="D18" s="53" t="s">
        <v>103</v>
      </c>
      <c r="E18" s="54"/>
      <c r="F18" s="54"/>
      <c r="G18" s="54"/>
      <c r="H18" s="54"/>
      <c r="I18" s="28"/>
      <c r="J18" s="29"/>
      <c r="K18" s="28"/>
    </row>
    <row r="19" spans="2:11" ht="33" customHeight="1" x14ac:dyDescent="0.25">
      <c r="B19" s="27" t="s">
        <v>89</v>
      </c>
      <c r="C19" s="25" t="s">
        <v>18</v>
      </c>
      <c r="D19" s="53" t="s">
        <v>104</v>
      </c>
      <c r="E19" s="54"/>
      <c r="F19" s="54"/>
      <c r="G19" s="54"/>
      <c r="H19" s="54"/>
      <c r="I19" s="43"/>
      <c r="J19" s="43"/>
      <c r="K19" s="31"/>
    </row>
    <row r="20" spans="2:11" ht="35.25" customHeight="1" x14ac:dyDescent="0.25">
      <c r="B20" s="27" t="s">
        <v>89</v>
      </c>
      <c r="C20" s="25" t="s">
        <v>107</v>
      </c>
      <c r="D20" s="53" t="s">
        <v>117</v>
      </c>
      <c r="E20" s="54"/>
      <c r="F20" s="54"/>
      <c r="G20" s="54"/>
      <c r="H20" s="54"/>
      <c r="I20" s="28"/>
      <c r="J20" s="29"/>
      <c r="K20" s="28"/>
    </row>
    <row r="21" spans="2:11" ht="24.75" customHeight="1" x14ac:dyDescent="0.25">
      <c r="B21" s="27" t="s">
        <v>89</v>
      </c>
      <c r="C21" s="25" t="s">
        <v>106</v>
      </c>
      <c r="D21" s="53" t="s">
        <v>116</v>
      </c>
      <c r="E21" s="54"/>
      <c r="F21" s="54"/>
      <c r="G21" s="54"/>
      <c r="H21" s="54"/>
      <c r="I21" s="28"/>
      <c r="J21" s="29"/>
      <c r="K21" s="28"/>
    </row>
    <row r="22" spans="2:11" ht="24.75" customHeight="1" x14ac:dyDescent="0.25">
      <c r="B22" s="27" t="s">
        <v>89</v>
      </c>
      <c r="C22" s="25" t="s">
        <v>109</v>
      </c>
      <c r="D22" s="53" t="s">
        <v>115</v>
      </c>
      <c r="E22" s="54"/>
      <c r="F22" s="54"/>
      <c r="G22" s="54"/>
      <c r="H22" s="54"/>
      <c r="I22" s="28"/>
      <c r="J22" s="29"/>
      <c r="K22" s="28"/>
    </row>
    <row r="23" spans="2:11" ht="24.75" customHeight="1" x14ac:dyDescent="0.25">
      <c r="B23" s="27" t="s">
        <v>89</v>
      </c>
      <c r="C23" s="25" t="s">
        <v>108</v>
      </c>
      <c r="D23" s="77" t="s">
        <v>128</v>
      </c>
      <c r="E23" s="78"/>
      <c r="F23" s="78"/>
      <c r="G23" s="78"/>
      <c r="H23" s="79"/>
      <c r="I23" s="28"/>
      <c r="J23" s="29"/>
      <c r="K23" s="28"/>
    </row>
    <row r="24" spans="2:11" ht="24.75" customHeight="1" x14ac:dyDescent="0.25">
      <c r="B24" s="27" t="s">
        <v>120</v>
      </c>
      <c r="C24" s="25" t="s">
        <v>129</v>
      </c>
      <c r="D24" s="53" t="s">
        <v>125</v>
      </c>
      <c r="E24" s="54"/>
      <c r="F24" s="54"/>
      <c r="G24" s="54"/>
      <c r="H24" s="54"/>
      <c r="I24" s="28"/>
      <c r="J24" s="29"/>
      <c r="K24" s="28"/>
    </row>
    <row r="25" spans="2:11" ht="24.75" customHeight="1" x14ac:dyDescent="0.25">
      <c r="B25" s="27" t="s">
        <v>120</v>
      </c>
      <c r="C25" s="25" t="s">
        <v>121</v>
      </c>
      <c r="D25" s="53" t="s">
        <v>124</v>
      </c>
      <c r="E25" s="54"/>
      <c r="F25" s="54"/>
      <c r="G25" s="54"/>
      <c r="H25" s="54"/>
      <c r="I25" s="28"/>
      <c r="J25" s="29"/>
      <c r="K25" s="28"/>
    </row>
    <row r="26" spans="2:11" ht="24.75" customHeight="1" x14ac:dyDescent="0.25">
      <c r="B26" s="27" t="s">
        <v>120</v>
      </c>
      <c r="C26" s="25" t="s">
        <v>122</v>
      </c>
      <c r="D26" s="53" t="s">
        <v>123</v>
      </c>
      <c r="E26" s="54"/>
      <c r="F26" s="54"/>
      <c r="G26" s="54"/>
      <c r="H26" s="54"/>
      <c r="I26" s="28"/>
      <c r="J26" s="29"/>
      <c r="K26" s="28"/>
    </row>
    <row r="27" spans="2:11" ht="15.75" x14ac:dyDescent="0.25">
      <c r="C27" s="38"/>
      <c r="D27" s="32"/>
      <c r="E27" s="33"/>
      <c r="F27" s="33"/>
      <c r="G27" s="33"/>
      <c r="H27" s="33"/>
    </row>
    <row r="28" spans="2:11" ht="15.75" x14ac:dyDescent="0.25">
      <c r="C28" s="58" t="s">
        <v>105</v>
      </c>
      <c r="D28" s="59"/>
      <c r="E28" s="60"/>
      <c r="F28" s="60"/>
      <c r="G28" s="60"/>
      <c r="H28" s="60"/>
    </row>
    <row r="29" spans="2:11" ht="15.75" x14ac:dyDescent="0.25">
      <c r="C29" s="38"/>
      <c r="D29" s="32"/>
      <c r="E29" s="33"/>
      <c r="F29" s="33"/>
      <c r="G29" s="33"/>
      <c r="H29" s="33"/>
    </row>
    <row r="30" spans="2:11" ht="54.75" customHeight="1" x14ac:dyDescent="0.25">
      <c r="C30" s="50" t="s">
        <v>80</v>
      </c>
      <c r="D30" s="51"/>
      <c r="E30" s="51"/>
      <c r="F30" s="51"/>
      <c r="G30" s="51"/>
      <c r="H30" s="51"/>
    </row>
    <row r="31" spans="2:11" ht="15.75" x14ac:dyDescent="0.25">
      <c r="C31" s="38"/>
      <c r="D31" s="32"/>
      <c r="E31" s="33"/>
      <c r="F31" s="33"/>
      <c r="G31" s="33"/>
      <c r="H31" s="33"/>
    </row>
    <row r="32" spans="2:11" ht="15.75" x14ac:dyDescent="0.25">
      <c r="C32" s="38"/>
      <c r="D32" s="32"/>
      <c r="E32" s="33"/>
      <c r="F32" s="33"/>
      <c r="G32" s="33"/>
      <c r="H32" s="33"/>
    </row>
    <row r="33" spans="3:21" ht="15.75" x14ac:dyDescent="0.25">
      <c r="C33" s="38"/>
      <c r="D33" s="32"/>
      <c r="E33" s="33"/>
      <c r="F33" s="33"/>
      <c r="G33" s="33"/>
      <c r="H33" s="33"/>
    </row>
    <row r="34" spans="3:21" ht="15.75" x14ac:dyDescent="0.25">
      <c r="C34" s="38"/>
      <c r="D34" s="32"/>
      <c r="E34" s="33"/>
      <c r="F34" s="33"/>
      <c r="G34" s="33"/>
      <c r="H34" s="33"/>
    </row>
    <row r="35" spans="3:21" ht="15.75" x14ac:dyDescent="0.25">
      <c r="C35" s="38"/>
      <c r="D35" s="32"/>
      <c r="E35" s="33"/>
      <c r="F35" s="33"/>
      <c r="G35" s="33"/>
      <c r="H35" s="33"/>
    </row>
    <row r="36" spans="3:21" ht="15.75" x14ac:dyDescent="0.25">
      <c r="C36" s="38"/>
      <c r="D36" s="32"/>
      <c r="E36" s="33"/>
      <c r="F36" s="33"/>
      <c r="G36" s="33"/>
      <c r="H36" s="33"/>
    </row>
    <row r="37" spans="3:21" ht="15.75" x14ac:dyDescent="0.25">
      <c r="C37" s="38"/>
      <c r="D37" s="32"/>
      <c r="E37" s="33"/>
      <c r="F37" s="33"/>
      <c r="G37" s="33"/>
      <c r="H37" s="33"/>
    </row>
    <row r="38" spans="3:21" s="24" customFormat="1" ht="15" x14ac:dyDescent="0.2">
      <c r="D38" s="34"/>
      <c r="E38" s="35"/>
      <c r="F38" s="36"/>
      <c r="G38" s="36"/>
      <c r="H38" s="22"/>
      <c r="I38" s="22"/>
      <c r="K38" s="22"/>
      <c r="L38" s="22"/>
      <c r="M38" s="23"/>
      <c r="N38" s="22"/>
      <c r="O38" s="22"/>
      <c r="P38" s="23"/>
      <c r="Q38" s="23"/>
      <c r="R38" s="22"/>
      <c r="S38" s="22"/>
      <c r="T38" s="22"/>
      <c r="U38" s="22"/>
    </row>
    <row r="39" spans="3:21" s="24" customFormat="1" ht="15" x14ac:dyDescent="0.2">
      <c r="E39" s="37"/>
      <c r="F39" s="36"/>
      <c r="G39" s="36"/>
      <c r="H39" s="22"/>
      <c r="I39" s="22"/>
      <c r="K39" s="22"/>
      <c r="L39" s="22"/>
      <c r="M39" s="23"/>
      <c r="N39" s="22"/>
      <c r="O39" s="22"/>
      <c r="P39" s="23"/>
      <c r="Q39" s="23"/>
      <c r="R39" s="22"/>
      <c r="S39" s="22"/>
      <c r="T39" s="22"/>
      <c r="U39" s="22"/>
    </row>
    <row r="40" spans="3:21" ht="15" x14ac:dyDescent="0.25">
      <c r="I40" s="42"/>
      <c r="J40" s="42"/>
      <c r="K40" s="42"/>
    </row>
    <row r="41" spans="3:21" ht="39.75" customHeight="1" x14ac:dyDescent="0.2"/>
  </sheetData>
  <mergeCells count="25">
    <mergeCell ref="D21:H21"/>
    <mergeCell ref="D22:H22"/>
    <mergeCell ref="D24:H24"/>
    <mergeCell ref="D25:H25"/>
    <mergeCell ref="D26:H26"/>
    <mergeCell ref="D23:H23"/>
    <mergeCell ref="B1:K1"/>
    <mergeCell ref="D6:H6"/>
    <mergeCell ref="D7:H7"/>
    <mergeCell ref="D8:H8"/>
    <mergeCell ref="D11:H11"/>
    <mergeCell ref="D9:H9"/>
    <mergeCell ref="D17:H17"/>
    <mergeCell ref="B3:K3"/>
    <mergeCell ref="B4:K4"/>
    <mergeCell ref="D20:H20"/>
    <mergeCell ref="C30:H30"/>
    <mergeCell ref="D10:H10"/>
    <mergeCell ref="D18:H18"/>
    <mergeCell ref="D12:H12"/>
    <mergeCell ref="D13:H13"/>
    <mergeCell ref="D15:H15"/>
    <mergeCell ref="D16:H16"/>
    <mergeCell ref="D14:H14"/>
    <mergeCell ref="D19:H19"/>
  </mergeCells>
  <pageMargins left="0.2" right="0.2" top="0.75" bottom="0.25" header="0.3" footer="0.3"/>
  <pageSetup scale="55" orientation="portrait" r:id="rId1"/>
  <headerFooter>
    <oddHeader>&amp;L19CPS076  -  Campus LAN Network Equipment Upgrades&amp;C&amp;"Arial,Regular"&amp;14Appendix A - &amp;A&amp;R&amp;D</oddHeader>
    <oddFooter>&amp;L&amp;Z&amp;F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199c8dec-7e6e-4972-a2d7-03d9ccdffd61">Final</Comment>
    <Date xmlns="199c8dec-7e6e-4972-a2d7-03d9ccdffd61" xsi:nil="true"/>
    <DateUpdated xmlns="199c8dec-7e6e-4972-a2d7-03d9ccdffd6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E16DBAAF68B47B0BEBD158C50CBDA" ma:contentTypeVersion="15" ma:contentTypeDescription="Create a new document." ma:contentTypeScope="" ma:versionID="919e36106261ca6c8fa382f32e967313">
  <xsd:schema xmlns:xsd="http://www.w3.org/2001/XMLSchema" xmlns:xs="http://www.w3.org/2001/XMLSchema" xmlns:p="http://schemas.microsoft.com/office/2006/metadata/properties" xmlns:ns2="199c8dec-7e6e-4972-a2d7-03d9ccdffd61" xmlns:ns3="398a0f38-619d-4438-af28-013efcabb9d1" targetNamespace="http://schemas.microsoft.com/office/2006/metadata/properties" ma:root="true" ma:fieldsID="f6c1331b777637db3b2298c835872c28" ns2:_="" ns3:_="">
    <xsd:import namespace="199c8dec-7e6e-4972-a2d7-03d9ccdffd61"/>
    <xsd:import namespace="398a0f38-619d-4438-af28-013efcabb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Comment"/>
                <xsd:element ref="ns2:Date" minOccurs="0"/>
                <xsd:element ref="ns2:MediaServiceAutoKeyPoints" minOccurs="0"/>
                <xsd:element ref="ns2:MediaServiceKeyPoints" minOccurs="0"/>
                <xsd:element ref="ns2:DateUpd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c8dec-7e6e-4972-a2d7-03d9ccdffd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Comment" ma:index="18" ma:displayName="Comment" ma:description="Comments" ma:internalName="Comment">
      <xsd:simpleType>
        <xsd:restriction base="dms:Text">
          <xsd:maxLength value="255"/>
        </xsd:restriction>
      </xsd:simpleType>
    </xsd:element>
    <xsd:element name="Date" ma:index="19" nillable="true" ma:displayName="Date" ma:format="DateOnly" ma:internalName="Date">
      <xsd:simpleType>
        <xsd:restriction base="dms:DateTim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Updated" ma:index="22" nillable="true" ma:displayName="Date Updated" ma:format="DateOnly" ma:internalName="DateUpdat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a0f38-619d-4438-af28-013efcabb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D6A3B2-43C4-4EE8-BE86-67A311E94D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66502-9905-480C-AD67-144485DF3A27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199c8dec-7e6e-4972-a2d7-03d9ccdffd61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98a0f38-619d-4438-af28-013efcabb9d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D5F2C2A-DD5E-4BFC-80E2-EA59233936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9c8dec-7e6e-4972-a2d7-03d9ccdffd61"/>
    <ds:schemaRef ds:uri="398a0f38-619d-4438-af28-013efcabb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Section 1 - Core Device - 9500</vt:lpstr>
      <vt:lpstr>Section 2 - Unit Cost</vt:lpstr>
      <vt:lpstr>'Section 1 - Core Device - 9500'!Print_Area</vt:lpstr>
      <vt:lpstr>'Section 2 - Unit Cost'!Print_Area</vt:lpstr>
      <vt:lpstr>'Section 1 - Core Device - 9500'!Print_Titles</vt:lpstr>
    </vt:vector>
  </TitlesOfParts>
  <Manager/>
  <Company>Austin ISD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Judice</dc:creator>
  <cp:keywords/>
  <dc:description/>
  <cp:lastModifiedBy>John M. Greiner</cp:lastModifiedBy>
  <cp:revision/>
  <dcterms:created xsi:type="dcterms:W3CDTF">2015-02-12T19:26:23Z</dcterms:created>
  <dcterms:modified xsi:type="dcterms:W3CDTF">2020-11-13T02:31:55Z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0x01010043EE16DBAAF68B47B0BEBD158C50CBDA</vt:lpwstr>
  </property>
</Properties>
</file>